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доходы" sheetId="1" r:id="rId1"/>
    <sheet name="расходы" sheetId="2" r:id="rId2"/>
    <sheet name="источники" sheetId="3" r:id="rId3"/>
    <sheet name="сведения о численности" sheetId="4" r:id="rId4"/>
  </sheets>
  <definedNames>
    <definedName name="_xlnm.Print_Area" localSheetId="2">'источники'!$A$1:$E$12</definedName>
    <definedName name="_xlnm.Print_Area" localSheetId="1">'расходы'!$A$1:$H$103</definedName>
  </definedNames>
  <calcPr fullCalcOnLoad="1"/>
</workbook>
</file>

<file path=xl/sharedStrings.xml><?xml version="1.0" encoding="utf-8"?>
<sst xmlns="http://schemas.openxmlformats.org/spreadsheetml/2006/main" count="199" uniqueCount="145">
  <si>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</si>
  <si>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</si>
  <si>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</si>
  <si>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</si>
  <si>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</si>
  <si>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</si>
  <si>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</si>
  <si>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</si>
  <si>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</si>
  <si>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</si>
  <si>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</si>
  <si>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</si>
  <si>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</si>
  <si>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</si>
  <si>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</si>
  <si>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</si>
  <si>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</si>
  <si>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</si>
  <si>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</si>
  <si>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</si>
  <si>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</si>
  <si>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</si>
  <si>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</si>
  <si>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</si>
  <si>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</si>
  <si>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</si>
  <si>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</si>
  <si>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</si>
  <si>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</si>
  <si>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</si>
  <si>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</si>
  <si>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</si>
  <si>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</si>
  <si>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</si>
  <si>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</si>
  <si>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</si>
  <si>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</si>
  <si>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</si>
  <si>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</si>
  <si>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</si>
  <si>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</si>
  <si>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</si>
  <si>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</si>
  <si>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</si>
  <si>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</si>
  <si>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</si>
  <si>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</si>
  <si>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</si>
  <si>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</si>
  <si>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</si>
  <si>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</si>
  <si>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</si>
  <si>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</si>
  <si>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</si>
  <si>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</si>
  <si>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</si>
  <si>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</si>
  <si>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</si>
  <si>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</si>
  <si>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</si>
  <si>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</si>
  <si>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</si>
  <si>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</si>
  <si>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</si>
  <si>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</si>
  <si>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</si>
  <si>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</si>
  <si>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</si>
  <si>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</si>
  <si>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</si>
  <si>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</si>
  <si>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</si>
  <si>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</si>
  <si>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</si>
  <si>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</si>
  <si>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</si>
  <si>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</si>
  <si>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000 2 02 03015 00 0000 151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</si>
  <si>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</si>
  <si>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</si>
  <si>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</si>
  <si>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</si>
  <si>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МО "Муринское сельское поселение"</t>
  </si>
  <si>
    <t>13</t>
  </si>
  <si>
    <t xml:space="preserve">Дефицит (-), профицит (+) бюджета </t>
  </si>
  <si>
    <t>Задолженность и перерасячеты по отмененным налогам, сборам и иным обязательным платежам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</si>
  <si>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</si>
  <si>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</si>
  <si>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</si>
  <si>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</si>
  <si>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</si>
  <si>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000 2 02 02000 00 0000 151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</si>
  <si>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</si>
  <si>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</si>
  <si>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000 1 11 05035 10 0000 120</t>
  </si>
  <si>
    <t>Доходы от счачи в арену имущества, находящегося в оперативном управлении органов управления поселений</t>
  </si>
  <si>
    <t>Штрафы,санкции, возмещение ущерба</t>
  </si>
  <si>
    <t>000 1 41 11690 05 0100 140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</si>
  <si>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</si>
  <si>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</si>
  <si>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</si>
  <si>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</si>
  <si>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</si>
  <si>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</si>
  <si>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</si>
  <si>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</si>
  <si>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Налог  на имущество</t>
  </si>
  <si>
    <t>000 1 17 05000 00 0000 180</t>
  </si>
  <si>
    <t>000 2 02 30024 10 0000 151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</si>
  <si>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</si>
  <si>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Прочие субсидии</t>
  </si>
  <si>
    <t>0002 02 29999 00 0000 151</t>
  </si>
  <si>
    <t>Уточненный план 2018 год</t>
  </si>
  <si>
    <t>000 1 11 09045 10 0000 120</t>
  </si>
  <si>
    <t>Уточненный план 2018 года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</si>
  <si>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</si>
  <si>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</si>
  <si>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</si>
  <si>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</si>
  <si>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Уточненный план 2018года</t>
  </si>
  <si>
    <t>Исполнено за  2018 год</t>
  </si>
  <si>
    <t>-115 162,1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</si>
  <si>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</si>
  <si>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 по расходам за 6 месяцев 2018 года по разделам, подразделам, целевым статьям и видам расходов бюджетов</t>
  </si>
  <si>
    <t>Источники внутреннего финансирования дефицита бюджета МО за 6 месяцев 2018 года</t>
  </si>
  <si>
    <t>48669,7</t>
  </si>
  <si>
    <t>74550,4</t>
  </si>
  <si>
    <t>Исполнено за 6 месяцев 2018 года</t>
  </si>
  <si>
    <t>Исполнение бюджета  по основным доходным источникам  за 6 месяцев  2018 года</t>
  </si>
  <si>
    <t>от "  24 "июля 2018г № 253</t>
  </si>
  <si>
    <t>от " 24  " июля  2018г № 253</t>
  </si>
  <si>
    <t>от " 24  "июля 2018г № 253</t>
  </si>
  <si>
    <t>Приложение №4 к постановлению главы администрации МО "Муринское сельское поселение"  от  " 24 " июля  2018г №253</t>
  </si>
  <si>
    <t>СВЕДЕНИЯ</t>
  </si>
  <si>
    <t>О численности муниципальных служащих,</t>
  </si>
  <si>
    <t>работников муниципальных учреждений по состоянию на 01.07.2018 года</t>
  </si>
  <si>
    <t>Наименование учреждения</t>
  </si>
  <si>
    <t>Количество работников, чел.</t>
  </si>
  <si>
    <t>Общие затраты на содержание за 1 полугодие 2018г (тыс.руб)</t>
  </si>
  <si>
    <t>В т.ч. Оплата труда с начислениями за 1 полугодие  2018 года (тыс.руб)</t>
  </si>
  <si>
    <t>Муниципальные служащие, Совет депутатов</t>
  </si>
  <si>
    <t>Не муниципальные служащие (технический персонал)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</si>
  <si>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</si>
  <si>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 и МБУ "Редакция газеты "Муринская панорама")</t>
  </si>
  <si>
    <t>Работники автономных учреждений (МАУ "МУК")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</si>
</sst>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#,##0.00_р_."/>
    <numFmt numFmtId="179" formatCode="_-* #,##0.0_р_._-;\-* #,##0.0_р_._-;_-* &quot;-&quot;?_р_.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13" xfId="0" applyNumberFormat="1" applyFont="1" applyBorder="1" applyAlignment="1">
      <alignment horizontal="center" vertical="top" wrapText="1"/>
    </xf>
    <xf numFmtId="176" fontId="6" fillId="0" borderId="13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6" fillId="0" borderId="10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79" fontId="55" fillId="0" borderId="14" xfId="0" applyNumberFormat="1" applyFont="1" applyBorder="1" applyAlignment="1">
      <alignment horizontal="center" vertical="center" shrinkToFit="1"/>
    </xf>
    <xf numFmtId="179" fontId="55" fillId="0" borderId="15" xfId="0" applyNumberFormat="1" applyFont="1" applyBorder="1" applyAlignment="1">
      <alignment horizontal="center" vertical="center" shrinkToFit="1"/>
    </xf>
    <xf numFmtId="179" fontId="55" fillId="0" borderId="13" xfId="0" applyNumberFormat="1" applyFont="1" applyBorder="1" applyAlignment="1">
      <alignment horizontal="center" vertical="center" shrinkToFit="1"/>
    </xf>
    <xf numFmtId="0" fontId="55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2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63</v>
      </c>
      <c r="F2" s="3"/>
    </row>
    <row r="3" spans="3:6" ht="15.75">
      <c r="C3" s="6" t="s">
        <v>105</v>
      </c>
      <c r="F3" s="3"/>
    </row>
    <row r="4" spans="3:6" ht="15.75">
      <c r="C4" s="6" t="s">
        <v>82</v>
      </c>
      <c r="F4" s="3"/>
    </row>
    <row r="5" spans="3:6" ht="15.75">
      <c r="C5" s="102" t="s">
        <v>130</v>
      </c>
      <c r="D5" s="103"/>
      <c r="E5" s="103"/>
      <c r="F5" s="3"/>
    </row>
    <row r="6" ht="7.5" customHeight="1">
      <c r="A6" s="1"/>
    </row>
    <row r="7" spans="1:5" ht="31.5" customHeight="1">
      <c r="A7" s="101" t="s">
        <v>128</v>
      </c>
      <c r="B7" s="101"/>
      <c r="C7" s="101"/>
      <c r="D7" s="101"/>
      <c r="E7" s="101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64</v>
      </c>
      <c r="C9" s="29" t="s">
        <v>112</v>
      </c>
      <c r="D9" s="22" t="s">
        <v>127</v>
      </c>
      <c r="E9" s="59" t="s">
        <v>65</v>
      </c>
    </row>
    <row r="10" spans="1:5" ht="16.5" customHeight="1">
      <c r="A10" s="80" t="s">
        <v>2</v>
      </c>
      <c r="B10" s="10" t="s">
        <v>3</v>
      </c>
      <c r="C10" s="89">
        <f>C19+C29</f>
        <v>174447.2</v>
      </c>
      <c r="D10" s="89">
        <f>D19+D29</f>
        <v>89295.40000000001</v>
      </c>
      <c r="E10" s="86">
        <f aca="true" t="shared" si="0" ref="E10:E17">D10/C10</f>
        <v>0.5118763729082496</v>
      </c>
    </row>
    <row r="11" spans="1:5" ht="16.5" customHeight="1">
      <c r="A11" s="73" t="s">
        <v>4</v>
      </c>
      <c r="B11" s="11" t="s">
        <v>5</v>
      </c>
      <c r="C11" s="90">
        <v>50061.3</v>
      </c>
      <c r="D11" s="90">
        <v>22206.4</v>
      </c>
      <c r="E11" s="91">
        <f t="shared" si="0"/>
        <v>0.4435841658127136</v>
      </c>
    </row>
    <row r="12" spans="1:5" ht="16.5" customHeight="1">
      <c r="A12" s="74" t="s">
        <v>6</v>
      </c>
      <c r="B12" s="12" t="s">
        <v>7</v>
      </c>
      <c r="C12" s="92">
        <v>50061.3</v>
      </c>
      <c r="D12" s="92">
        <v>22206.4</v>
      </c>
      <c r="E12" s="93">
        <f t="shared" si="0"/>
        <v>0.4435841658127136</v>
      </c>
    </row>
    <row r="13" spans="1:5" ht="16.5" customHeight="1">
      <c r="A13" s="73" t="s">
        <v>8</v>
      </c>
      <c r="B13" s="11" t="s">
        <v>9</v>
      </c>
      <c r="C13" s="90">
        <v>86.2</v>
      </c>
      <c r="D13" s="90">
        <v>15.7</v>
      </c>
      <c r="E13" s="93">
        <f t="shared" si="0"/>
        <v>0.18213457076566125</v>
      </c>
    </row>
    <row r="14" spans="1:5" ht="48" customHeight="1">
      <c r="A14" s="73" t="s">
        <v>89</v>
      </c>
      <c r="B14" s="11" t="s">
        <v>90</v>
      </c>
      <c r="C14" s="90">
        <v>486.9</v>
      </c>
      <c r="D14" s="90">
        <v>243.6</v>
      </c>
      <c r="E14" s="93">
        <f t="shared" si="0"/>
        <v>0.5003080714725816</v>
      </c>
    </row>
    <row r="15" spans="1:5" ht="16.5" customHeight="1">
      <c r="A15" s="73" t="s">
        <v>10</v>
      </c>
      <c r="B15" s="11" t="s">
        <v>106</v>
      </c>
      <c r="C15" s="90">
        <f>C16+C17</f>
        <v>119259.6</v>
      </c>
      <c r="D15" s="90">
        <f>SUM(D16:D18)</f>
        <v>62471.1</v>
      </c>
      <c r="E15" s="93">
        <f t="shared" si="0"/>
        <v>0.5238244971473994</v>
      </c>
    </row>
    <row r="16" spans="1:5" ht="16.5" customHeight="1">
      <c r="A16" s="74" t="s">
        <v>11</v>
      </c>
      <c r="B16" s="12" t="s">
        <v>12</v>
      </c>
      <c r="C16" s="92">
        <v>1769.5</v>
      </c>
      <c r="D16" s="92">
        <v>328</v>
      </c>
      <c r="E16" s="93">
        <f t="shared" si="0"/>
        <v>0.18536309692003392</v>
      </c>
    </row>
    <row r="17" spans="1:5" ht="16.5" customHeight="1">
      <c r="A17" s="74" t="s">
        <v>13</v>
      </c>
      <c r="B17" s="12" t="s">
        <v>14</v>
      </c>
      <c r="C17" s="92">
        <v>117490.1</v>
      </c>
      <c r="D17" s="92">
        <v>62143.1</v>
      </c>
      <c r="E17" s="93">
        <f t="shared" si="0"/>
        <v>0.5289220113013777</v>
      </c>
    </row>
    <row r="18" spans="1:5" ht="51" customHeight="1">
      <c r="A18" s="73"/>
      <c r="B18" s="12" t="s">
        <v>85</v>
      </c>
      <c r="C18" s="90"/>
      <c r="D18" s="90">
        <v>0</v>
      </c>
      <c r="E18" s="93"/>
    </row>
    <row r="19" spans="1:5" ht="16.5" customHeight="1">
      <c r="A19" s="75"/>
      <c r="B19" s="10" t="s">
        <v>15</v>
      </c>
      <c r="C19" s="89">
        <f>C11+C13+C15+C18+C14</f>
        <v>169894</v>
      </c>
      <c r="D19" s="89">
        <f>D11+D13+D14+D15</f>
        <v>84936.8</v>
      </c>
      <c r="E19" s="86">
        <f>D19/C19</f>
        <v>0.4999399625648934</v>
      </c>
    </row>
    <row r="20" spans="1:5" ht="57" customHeight="1">
      <c r="A20" s="76" t="s">
        <v>16</v>
      </c>
      <c r="B20" s="43" t="s">
        <v>17</v>
      </c>
      <c r="C20" s="90">
        <f>C21+C22</f>
        <v>4553.2</v>
      </c>
      <c r="D20" s="90">
        <f>D21+D22</f>
        <v>4168.4</v>
      </c>
      <c r="E20" s="86">
        <f>D20/C20</f>
        <v>0.9154880084336291</v>
      </c>
    </row>
    <row r="21" spans="1:5" ht="57" customHeight="1">
      <c r="A21" s="87" t="s">
        <v>94</v>
      </c>
      <c r="B21" s="88" t="s">
        <v>95</v>
      </c>
      <c r="C21" s="94">
        <v>4553.2</v>
      </c>
      <c r="D21" s="92">
        <v>4077</v>
      </c>
      <c r="E21" s="86">
        <f>D21/C21</f>
        <v>0.895414214179039</v>
      </c>
    </row>
    <row r="22" spans="1:7" ht="120">
      <c r="A22" s="74" t="s">
        <v>113</v>
      </c>
      <c r="B22" s="13" t="s">
        <v>122</v>
      </c>
      <c r="C22" s="90"/>
      <c r="D22" s="92">
        <v>91.4</v>
      </c>
      <c r="E22" s="93"/>
      <c r="G22" s="69"/>
    </row>
    <row r="23" spans="1:5" ht="18.75" customHeight="1" hidden="1">
      <c r="A23" s="73" t="s">
        <v>72</v>
      </c>
      <c r="B23" s="57" t="s">
        <v>73</v>
      </c>
      <c r="C23" s="90">
        <v>0</v>
      </c>
      <c r="D23" s="90">
        <v>0</v>
      </c>
      <c r="E23" s="93"/>
    </row>
    <row r="24" spans="1:5" ht="15" customHeight="1" hidden="1">
      <c r="A24" s="77" t="s">
        <v>74</v>
      </c>
      <c r="B24" s="44" t="s">
        <v>75</v>
      </c>
      <c r="C24" s="92">
        <v>0</v>
      </c>
      <c r="D24" s="92">
        <v>0</v>
      </c>
      <c r="E24" s="93"/>
    </row>
    <row r="25" spans="1:5" ht="59.25" customHeight="1" hidden="1">
      <c r="A25" s="73"/>
      <c r="B25" s="14"/>
      <c r="C25" s="90"/>
      <c r="D25" s="90"/>
      <c r="E25" s="91"/>
    </row>
    <row r="26" spans="1:5" ht="15.75" hidden="1">
      <c r="A26" s="78"/>
      <c r="B26" s="44"/>
      <c r="C26" s="92"/>
      <c r="D26" s="92"/>
      <c r="E26" s="93"/>
    </row>
    <row r="27" spans="1:5" ht="15.75">
      <c r="A27" s="78" t="s">
        <v>97</v>
      </c>
      <c r="B27" s="44" t="s">
        <v>96</v>
      </c>
      <c r="C27" s="92"/>
      <c r="D27" s="92">
        <v>11</v>
      </c>
      <c r="E27" s="93"/>
    </row>
    <row r="28" spans="1:5" ht="15.75">
      <c r="A28" s="78" t="s">
        <v>107</v>
      </c>
      <c r="B28" s="44" t="s">
        <v>73</v>
      </c>
      <c r="C28" s="92"/>
      <c r="D28" s="92">
        <v>179.2</v>
      </c>
      <c r="E28" s="93"/>
    </row>
    <row r="29" spans="1:7" ht="16.5" customHeight="1">
      <c r="A29" s="75"/>
      <c r="B29" s="15" t="s">
        <v>18</v>
      </c>
      <c r="C29" s="89">
        <f>C20+C27+C28</f>
        <v>4553.2</v>
      </c>
      <c r="D29" s="89">
        <f>D20+D27+D28</f>
        <v>4358.599999999999</v>
      </c>
      <c r="E29" s="86">
        <f>D29/C29</f>
        <v>0.957260827549855</v>
      </c>
      <c r="G29" s="69"/>
    </row>
    <row r="30" spans="1:5" ht="16.5" customHeight="1">
      <c r="A30" s="80" t="s">
        <v>19</v>
      </c>
      <c r="B30" s="10" t="s">
        <v>20</v>
      </c>
      <c r="C30" s="89">
        <f>C31+C32+C33+C34</f>
        <v>1141.3000000000002</v>
      </c>
      <c r="D30" s="89">
        <f>D31+D32+D33+D34</f>
        <v>542</v>
      </c>
      <c r="E30" s="86">
        <f>D30/C30</f>
        <v>0.4748970472268465</v>
      </c>
    </row>
    <row r="31" spans="1:5" ht="16.5" customHeight="1">
      <c r="A31" s="99" t="s">
        <v>111</v>
      </c>
      <c r="B31" s="79" t="s">
        <v>110</v>
      </c>
      <c r="C31" s="95">
        <v>179.2</v>
      </c>
      <c r="D31" s="89">
        <v>179.2</v>
      </c>
      <c r="E31" s="86">
        <v>1</v>
      </c>
    </row>
    <row r="32" spans="1:5" ht="150">
      <c r="A32" s="79" t="s">
        <v>91</v>
      </c>
      <c r="B32" s="13" t="s">
        <v>109</v>
      </c>
      <c r="C32" s="94">
        <v>239.4</v>
      </c>
      <c r="D32" s="92">
        <v>0</v>
      </c>
      <c r="E32" s="86">
        <f>D32/C32</f>
        <v>0</v>
      </c>
    </row>
    <row r="33" spans="1:5" ht="45">
      <c r="A33" s="79" t="s">
        <v>77</v>
      </c>
      <c r="B33" s="13" t="s">
        <v>98</v>
      </c>
      <c r="C33" s="94">
        <v>719.7</v>
      </c>
      <c r="D33" s="92">
        <v>359.8</v>
      </c>
      <c r="E33" s="86">
        <f>D33/C33</f>
        <v>0.499930526608309</v>
      </c>
    </row>
    <row r="34" spans="1:5" ht="83.25" customHeight="1">
      <c r="A34" s="83" t="s">
        <v>108</v>
      </c>
      <c r="B34" s="84" t="s">
        <v>92</v>
      </c>
      <c r="C34" s="85">
        <v>3</v>
      </c>
      <c r="D34" s="85">
        <v>3</v>
      </c>
      <c r="E34" s="86">
        <f>D34/C34</f>
        <v>1</v>
      </c>
    </row>
    <row r="35" spans="1:5" ht="15.75">
      <c r="A35" s="77"/>
      <c r="B35" s="15" t="s">
        <v>86</v>
      </c>
      <c r="C35" s="95">
        <f>C30</f>
        <v>1141.3000000000002</v>
      </c>
      <c r="D35" s="89">
        <f>D30</f>
        <v>542</v>
      </c>
      <c r="E35" s="86">
        <f>D35/C35</f>
        <v>0.4748970472268465</v>
      </c>
    </row>
    <row r="36" spans="1:5" ht="30">
      <c r="A36" s="77"/>
      <c r="B36" s="45" t="s">
        <v>21</v>
      </c>
      <c r="C36" s="89">
        <f>C19+C29+C30</f>
        <v>175588.5</v>
      </c>
      <c r="D36" s="89">
        <f>D19+D29+D30</f>
        <v>89837.40000000001</v>
      </c>
      <c r="E36" s="86">
        <f>D36/C36</f>
        <v>0.5116360126090262</v>
      </c>
    </row>
    <row r="78" spans="1:5" s="40" customFormat="1" ht="15">
      <c r="A78" s="42"/>
      <c r="C78" s="38"/>
      <c r="D78" s="38"/>
      <c r="E78" s="39"/>
    </row>
    <row r="79" spans="1:5" s="40" customFormat="1" ht="15">
      <c r="A79" s="42"/>
      <c r="C79" s="38"/>
      <c r="D79" s="38"/>
      <c r="E79" s="39"/>
    </row>
    <row r="80" spans="1:5" s="40" customFormat="1" ht="15">
      <c r="A80" s="42"/>
      <c r="C80" s="38"/>
      <c r="D80" s="38"/>
      <c r="E80" s="39"/>
    </row>
    <row r="81" spans="1:5" s="40" customFormat="1" ht="15">
      <c r="A81" s="42"/>
      <c r="C81" s="38"/>
      <c r="D81" s="38"/>
      <c r="E81" s="39"/>
    </row>
    <row r="82" spans="1:5" s="40" customFormat="1" ht="15">
      <c r="A82" s="42"/>
      <c r="C82" s="38"/>
      <c r="D82" s="38"/>
      <c r="E82" s="39"/>
    </row>
    <row r="83" spans="1:5" s="40" customFormat="1" ht="15">
      <c r="A83" s="42"/>
      <c r="C83" s="38"/>
      <c r="D83" s="38"/>
      <c r="E83" s="39"/>
    </row>
    <row r="84" spans="1:5" s="40" customFormat="1" ht="15">
      <c r="A84" s="42"/>
      <c r="C84" s="38"/>
      <c r="D84" s="38"/>
      <c r="E84" s="39"/>
    </row>
    <row r="85" spans="1:5" s="40" customFormat="1" ht="15">
      <c r="A85" s="42"/>
      <c r="C85" s="38"/>
      <c r="D85" s="38"/>
      <c r="E85" s="39"/>
    </row>
    <row r="86" spans="1:5" s="40" customFormat="1" ht="15">
      <c r="A86" s="42"/>
      <c r="C86" s="38"/>
      <c r="D86" s="38"/>
      <c r="E86" s="39"/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101</v>
      </c>
    </row>
    <row r="2" ht="15.75">
      <c r="F2" s="6" t="s">
        <v>105</v>
      </c>
    </row>
    <row r="3" ht="15.75">
      <c r="F3" s="6" t="s">
        <v>82</v>
      </c>
    </row>
    <row r="4" spans="6:8" ht="13.5">
      <c r="F4" s="102" t="s">
        <v>129</v>
      </c>
      <c r="G4" s="103"/>
      <c r="H4" s="103"/>
    </row>
    <row r="5" ht="15.75">
      <c r="F5" s="6"/>
    </row>
    <row r="6" spans="1:8" ht="32.25" customHeight="1">
      <c r="A6" s="101" t="s">
        <v>123</v>
      </c>
      <c r="B6" s="101"/>
      <c r="C6" s="101"/>
      <c r="D6" s="101"/>
      <c r="E6" s="101"/>
      <c r="F6" s="101"/>
      <c r="G6" s="101"/>
      <c r="H6" s="101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22</v>
      </c>
      <c r="B8" s="24" t="s">
        <v>23</v>
      </c>
      <c r="C8" s="24" t="s">
        <v>24</v>
      </c>
      <c r="D8" s="24" t="s">
        <v>25</v>
      </c>
      <c r="E8" s="24" t="s">
        <v>26</v>
      </c>
      <c r="F8" s="29" t="s">
        <v>114</v>
      </c>
      <c r="G8" s="61" t="s">
        <v>127</v>
      </c>
      <c r="H8" s="59" t="s">
        <v>65</v>
      </c>
    </row>
    <row r="9" spans="1:8" ht="15.75">
      <c r="A9" s="17" t="s">
        <v>27</v>
      </c>
      <c r="B9" s="25" t="s">
        <v>47</v>
      </c>
      <c r="C9" s="26"/>
      <c r="D9" s="26"/>
      <c r="E9" s="26"/>
      <c r="F9" s="64">
        <f>F13+F18+F30+F31</f>
        <v>81396.79999999999</v>
      </c>
      <c r="G9" s="64">
        <f>G13+G18+G27+G31</f>
        <v>31652.3</v>
      </c>
      <c r="H9" s="72">
        <f>G9/F9</f>
        <v>0.38886418139288037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76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10" ht="72" customHeight="1">
      <c r="A13" s="18" t="s">
        <v>28</v>
      </c>
      <c r="B13" s="27" t="s">
        <v>47</v>
      </c>
      <c r="C13" s="27" t="s">
        <v>49</v>
      </c>
      <c r="D13" s="28"/>
      <c r="E13" s="28"/>
      <c r="F13" s="65">
        <v>5720.5</v>
      </c>
      <c r="G13" s="65">
        <v>2265.7</v>
      </c>
      <c r="H13" s="72">
        <f t="shared" si="0"/>
        <v>0.39606677737959967</v>
      </c>
      <c r="J13" s="69"/>
    </row>
    <row r="14" spans="1:8" ht="15" hidden="1">
      <c r="A14" s="47"/>
      <c r="B14" s="28"/>
      <c r="C14" s="28"/>
      <c r="D14" s="28"/>
      <c r="E14" s="28"/>
      <c r="F14" s="66"/>
      <c r="G14" s="66"/>
      <c r="H14" s="72" t="e">
        <f t="shared" si="0"/>
        <v>#DIV/0!</v>
      </c>
    </row>
    <row r="15" spans="1:8" ht="15" hidden="1">
      <c r="A15" s="13"/>
      <c r="B15" s="46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48"/>
      <c r="B16" s="28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19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71.25" customHeight="1">
      <c r="A18" s="18" t="s">
        <v>30</v>
      </c>
      <c r="B18" s="27" t="s">
        <v>47</v>
      </c>
      <c r="C18" s="27" t="s">
        <v>51</v>
      </c>
      <c r="D18" s="27"/>
      <c r="E18" s="27"/>
      <c r="F18" s="65">
        <v>35694.1</v>
      </c>
      <c r="G18" s="65">
        <v>13966.8</v>
      </c>
      <c r="H18" s="72">
        <f t="shared" si="0"/>
        <v>0.3912915579885751</v>
      </c>
    </row>
    <row r="19" spans="1:8" ht="15" hidden="1">
      <c r="A19" s="47"/>
      <c r="B19" s="28"/>
      <c r="C19" s="28"/>
      <c r="D19" s="28"/>
      <c r="E19" s="28"/>
      <c r="F19" s="66"/>
      <c r="G19" s="66"/>
      <c r="H19" s="72" t="e">
        <f t="shared" si="0"/>
        <v>#DIV/0!</v>
      </c>
    </row>
    <row r="20" spans="1:8" ht="15" hidden="1">
      <c r="A20" s="13"/>
      <c r="B20" s="46"/>
      <c r="C20" s="28"/>
      <c r="D20" s="28"/>
      <c r="E20" s="28"/>
      <c r="F20" s="66"/>
      <c r="G20" s="66"/>
      <c r="H20" s="72" t="e">
        <f t="shared" si="0"/>
        <v>#DIV/0!</v>
      </c>
    </row>
    <row r="21" spans="1:8" ht="29.25" customHeight="1" hidden="1">
      <c r="A21" s="44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s="52" customFormat="1" ht="15" hidden="1">
      <c r="A22" s="43" t="s">
        <v>66</v>
      </c>
      <c r="B22" s="50" t="s">
        <v>47</v>
      </c>
      <c r="C22" s="27" t="s">
        <v>57</v>
      </c>
      <c r="D22" s="27"/>
      <c r="E22" s="27"/>
      <c r="F22" s="65"/>
      <c r="G22" s="65"/>
      <c r="H22" s="72" t="e">
        <f t="shared" si="0"/>
        <v>#DIV/0!</v>
      </c>
    </row>
    <row r="23" spans="1:8" ht="30" hidden="1">
      <c r="A23" s="13" t="s">
        <v>29</v>
      </c>
      <c r="B23" s="28" t="s">
        <v>47</v>
      </c>
      <c r="C23" s="28" t="s">
        <v>57</v>
      </c>
      <c r="D23" s="28" t="s">
        <v>50</v>
      </c>
      <c r="E23" s="28">
        <v>500</v>
      </c>
      <c r="F23" s="66"/>
      <c r="G23" s="66"/>
      <c r="H23" s="72" t="e">
        <f t="shared" si="0"/>
        <v>#DIV/0!</v>
      </c>
    </row>
    <row r="24" spans="1:8" ht="28.5" hidden="1">
      <c r="A24" s="49" t="s">
        <v>31</v>
      </c>
      <c r="B24" s="27" t="s">
        <v>47</v>
      </c>
      <c r="C24" s="27">
        <v>11</v>
      </c>
      <c r="D24" s="28"/>
      <c r="E24" s="28"/>
      <c r="F24" s="65"/>
      <c r="G24" s="65"/>
      <c r="H24" s="72" t="e">
        <f t="shared" si="0"/>
        <v>#DIV/0!</v>
      </c>
    </row>
    <row r="25" spans="1:8" ht="15.75" customHeight="1" hidden="1">
      <c r="A25" s="19" t="s">
        <v>32</v>
      </c>
      <c r="B25" s="28" t="s">
        <v>47</v>
      </c>
      <c r="C25" s="28">
        <v>11</v>
      </c>
      <c r="D25" s="28" t="s">
        <v>52</v>
      </c>
      <c r="E25" s="28"/>
      <c r="F25" s="66"/>
      <c r="G25" s="66"/>
      <c r="H25" s="72" t="e">
        <f t="shared" si="0"/>
        <v>#DIV/0!</v>
      </c>
    </row>
    <row r="26" spans="1:8" ht="30" hidden="1">
      <c r="A26" s="19" t="s">
        <v>33</v>
      </c>
      <c r="B26" s="28" t="s">
        <v>47</v>
      </c>
      <c r="C26" s="28">
        <v>11</v>
      </c>
      <c r="D26" s="28" t="s">
        <v>52</v>
      </c>
      <c r="E26" s="28" t="s">
        <v>53</v>
      </c>
      <c r="F26" s="66"/>
      <c r="G26" s="66"/>
      <c r="H26" s="72" t="e">
        <f t="shared" si="0"/>
        <v>#DIV/0!</v>
      </c>
    </row>
    <row r="27" spans="1:8" ht="0.75" customHeight="1" hidden="1">
      <c r="A27" s="18" t="s">
        <v>34</v>
      </c>
      <c r="B27" s="27" t="s">
        <v>47</v>
      </c>
      <c r="C27" s="27" t="s">
        <v>76</v>
      </c>
      <c r="D27" s="27"/>
      <c r="E27" s="28"/>
      <c r="F27" s="65">
        <v>0</v>
      </c>
      <c r="G27" s="65">
        <v>0</v>
      </c>
      <c r="H27" s="72"/>
    </row>
    <row r="28" spans="1:8" ht="15" hidden="1">
      <c r="A28" s="19"/>
      <c r="B28" s="28"/>
      <c r="C28" s="28"/>
      <c r="D28" s="28"/>
      <c r="E28" s="28"/>
      <c r="F28" s="66"/>
      <c r="G28" s="66"/>
      <c r="H28" s="72" t="e">
        <f t="shared" si="0"/>
        <v>#DIV/0!</v>
      </c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>
      <c r="A30" s="18" t="s">
        <v>34</v>
      </c>
      <c r="B30" s="27" t="s">
        <v>47</v>
      </c>
      <c r="C30" s="27" t="s">
        <v>76</v>
      </c>
      <c r="D30" s="27"/>
      <c r="E30" s="27"/>
      <c r="F30" s="65">
        <v>800</v>
      </c>
      <c r="G30" s="65">
        <v>0</v>
      </c>
      <c r="H30" s="72"/>
    </row>
    <row r="31" spans="1:8" ht="28.5">
      <c r="A31" s="18" t="s">
        <v>35</v>
      </c>
      <c r="B31" s="27" t="s">
        <v>47</v>
      </c>
      <c r="C31" s="27" t="s">
        <v>83</v>
      </c>
      <c r="D31" s="28"/>
      <c r="E31" s="28"/>
      <c r="F31" s="65">
        <v>39182.2</v>
      </c>
      <c r="G31" s="65">
        <v>15419.8</v>
      </c>
      <c r="H31" s="72">
        <f t="shared" si="0"/>
        <v>0.3935409446126047</v>
      </c>
    </row>
    <row r="32" spans="1:8" ht="15.75">
      <c r="A32" s="17" t="s">
        <v>78</v>
      </c>
      <c r="B32" s="25" t="s">
        <v>48</v>
      </c>
      <c r="C32" s="25"/>
      <c r="D32" s="25"/>
      <c r="E32" s="25"/>
      <c r="F32" s="62">
        <v>719.7</v>
      </c>
      <c r="G32" s="62">
        <v>292.5</v>
      </c>
      <c r="H32" s="72">
        <f t="shared" si="0"/>
        <v>0.4064193413922467</v>
      </c>
    </row>
    <row r="33" spans="1:8" ht="28.5">
      <c r="A33" s="18" t="s">
        <v>79</v>
      </c>
      <c r="B33" s="27" t="s">
        <v>48</v>
      </c>
      <c r="C33" s="27" t="s">
        <v>49</v>
      </c>
      <c r="D33" s="27"/>
      <c r="E33" s="27"/>
      <c r="F33" s="65">
        <v>719.7</v>
      </c>
      <c r="G33" s="65">
        <v>292.5</v>
      </c>
      <c r="H33" s="72">
        <f t="shared" si="0"/>
        <v>0.4064193413922467</v>
      </c>
    </row>
    <row r="34" spans="1:8" ht="16.5" customHeight="1" hidden="1">
      <c r="A34" s="18"/>
      <c r="B34" s="27"/>
      <c r="C34" s="27"/>
      <c r="D34" s="28"/>
      <c r="E34" s="28"/>
      <c r="F34" s="65"/>
      <c r="G34" s="65"/>
      <c r="H34" s="72" t="e">
        <f t="shared" si="0"/>
        <v>#DIV/0!</v>
      </c>
    </row>
    <row r="35" spans="1:8" ht="15" hidden="1">
      <c r="A35" s="19"/>
      <c r="B35" s="28"/>
      <c r="C35" s="28"/>
      <c r="D35" s="28"/>
      <c r="E35" s="28"/>
      <c r="F35" s="66"/>
      <c r="G35" s="66"/>
      <c r="H35" s="72" t="e">
        <f t="shared" si="0"/>
        <v>#DIV/0!</v>
      </c>
    </row>
    <row r="36" spans="1:8" ht="15" hidden="1">
      <c r="A36" s="19"/>
      <c r="B36" s="28"/>
      <c r="C36" s="28"/>
      <c r="D36" s="28"/>
      <c r="E36" s="28"/>
      <c r="F36" s="66"/>
      <c r="G36" s="66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32.25" customHeight="1">
      <c r="A39" s="17" t="s">
        <v>36</v>
      </c>
      <c r="B39" s="25" t="s">
        <v>49</v>
      </c>
      <c r="C39" s="26"/>
      <c r="D39" s="26"/>
      <c r="E39" s="26"/>
      <c r="F39" s="64">
        <f>F40+F43</f>
        <v>3466.6</v>
      </c>
      <c r="G39" s="64">
        <f>G40+G43</f>
        <v>1218.3</v>
      </c>
      <c r="H39" s="72">
        <f t="shared" si="0"/>
        <v>0.35143945075866845</v>
      </c>
    </row>
    <row r="40" spans="1:8" ht="57">
      <c r="A40" s="14" t="s">
        <v>68</v>
      </c>
      <c r="B40" s="27" t="s">
        <v>49</v>
      </c>
      <c r="C40" s="27" t="s">
        <v>67</v>
      </c>
      <c r="D40" s="27"/>
      <c r="E40" s="27"/>
      <c r="F40" s="65">
        <v>3463.6</v>
      </c>
      <c r="G40" s="65">
        <v>1218.3</v>
      </c>
      <c r="H40" s="72">
        <f>G40/F40</f>
        <v>0.3517438503291373</v>
      </c>
    </row>
    <row r="41" spans="1:8" ht="15" hidden="1">
      <c r="A41" s="13"/>
      <c r="B41" s="28"/>
      <c r="C41" s="28"/>
      <c r="D41" s="34"/>
      <c r="E41" s="46"/>
      <c r="F41" s="66"/>
      <c r="G41" s="66"/>
      <c r="H41" s="72" t="e">
        <f t="shared" si="0"/>
        <v>#DIV/0!</v>
      </c>
    </row>
    <row r="42" spans="1:8" ht="15" hidden="1">
      <c r="A42" s="13"/>
      <c r="B42" s="28"/>
      <c r="C42" s="28"/>
      <c r="D42" s="34"/>
      <c r="E42" s="46"/>
      <c r="F42" s="66"/>
      <c r="G42" s="66"/>
      <c r="H42" s="72" t="e">
        <f t="shared" si="0"/>
        <v>#DIV/0!</v>
      </c>
    </row>
    <row r="43" spans="1:8" ht="42.75">
      <c r="A43" s="14" t="s">
        <v>115</v>
      </c>
      <c r="B43" s="27" t="s">
        <v>49</v>
      </c>
      <c r="C43" s="27" t="s">
        <v>116</v>
      </c>
      <c r="D43" s="100"/>
      <c r="E43" s="50"/>
      <c r="F43" s="65">
        <v>3</v>
      </c>
      <c r="G43" s="65">
        <v>0</v>
      </c>
      <c r="H43" s="72">
        <v>0</v>
      </c>
    </row>
    <row r="44" spans="1:8" ht="15.75">
      <c r="A44" s="17" t="s">
        <v>37</v>
      </c>
      <c r="B44" s="25" t="s">
        <v>51</v>
      </c>
      <c r="C44" s="26"/>
      <c r="D44" s="54"/>
      <c r="E44" s="26"/>
      <c r="F44" s="64">
        <f>F53+F54</f>
        <v>25416</v>
      </c>
      <c r="G44" s="64">
        <f>G53+G54</f>
        <v>91.8</v>
      </c>
      <c r="H44" s="72">
        <f t="shared" si="0"/>
        <v>0.0036118980169971672</v>
      </c>
    </row>
    <row r="45" spans="1:8" ht="15" hidden="1">
      <c r="A45" s="18" t="s">
        <v>38</v>
      </c>
      <c r="B45" s="27" t="s">
        <v>51</v>
      </c>
      <c r="C45" s="27" t="s">
        <v>54</v>
      </c>
      <c r="D45" s="27"/>
      <c r="E45" s="27"/>
      <c r="F45" s="65"/>
      <c r="G45" s="65"/>
      <c r="H45" s="72" t="e">
        <f t="shared" si="0"/>
        <v>#DIV/0!</v>
      </c>
    </row>
    <row r="46" spans="1:8" ht="15" hidden="1">
      <c r="A46" s="19" t="s">
        <v>39</v>
      </c>
      <c r="B46" s="28" t="s">
        <v>51</v>
      </c>
      <c r="C46" s="28" t="s">
        <v>54</v>
      </c>
      <c r="D46" s="28">
        <v>3030000</v>
      </c>
      <c r="E46" s="28"/>
      <c r="F46" s="66"/>
      <c r="G46" s="66"/>
      <c r="H46" s="72" t="e">
        <f t="shared" si="0"/>
        <v>#DIV/0!</v>
      </c>
    </row>
    <row r="47" spans="1:8" ht="30" hidden="1">
      <c r="A47" s="19" t="s">
        <v>40</v>
      </c>
      <c r="B47" s="28" t="s">
        <v>51</v>
      </c>
      <c r="C47" s="28" t="s">
        <v>54</v>
      </c>
      <c r="D47" s="28">
        <v>3030200</v>
      </c>
      <c r="E47" s="28" t="s">
        <v>55</v>
      </c>
      <c r="F47" s="66"/>
      <c r="G47" s="66"/>
      <c r="H47" s="72" t="e">
        <f t="shared" si="0"/>
        <v>#DIV/0!</v>
      </c>
    </row>
    <row r="48" spans="1:8" s="52" customFormat="1" ht="15" hidden="1">
      <c r="A48" s="13"/>
      <c r="B48" s="28"/>
      <c r="C48" s="28"/>
      <c r="D48" s="34"/>
      <c r="E48" s="27"/>
      <c r="F48" s="67"/>
      <c r="G48" s="66"/>
      <c r="H48" s="72" t="e">
        <f t="shared" si="0"/>
        <v>#DIV/0!</v>
      </c>
    </row>
    <row r="49" spans="1:8" s="52" customFormat="1" ht="15" hidden="1">
      <c r="A49" s="13"/>
      <c r="B49" s="28"/>
      <c r="C49" s="28"/>
      <c r="D49" s="34"/>
      <c r="E49" s="55"/>
      <c r="F49" s="67"/>
      <c r="G49" s="66"/>
      <c r="H49" s="72" t="e">
        <f t="shared" si="0"/>
        <v>#DIV/0!</v>
      </c>
    </row>
    <row r="50" spans="1:8" s="52" customFormat="1" ht="15" hidden="1">
      <c r="A50" s="13"/>
      <c r="B50" s="28"/>
      <c r="C50" s="28"/>
      <c r="D50" s="34"/>
      <c r="E50" s="55"/>
      <c r="F50" s="67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55"/>
      <c r="F51" s="67"/>
      <c r="G51" s="66"/>
      <c r="H51" s="72" t="e">
        <f t="shared" si="0"/>
        <v>#DIV/0!</v>
      </c>
    </row>
    <row r="52" spans="1:8" s="52" customFormat="1" ht="15" hidden="1">
      <c r="A52" s="13"/>
      <c r="B52" s="28"/>
      <c r="C52" s="28"/>
      <c r="D52" s="34"/>
      <c r="E52" s="27"/>
      <c r="F52" s="67"/>
      <c r="G52" s="66"/>
      <c r="H52" s="72" t="e">
        <f t="shared" si="0"/>
        <v>#DIV/0!</v>
      </c>
    </row>
    <row r="53" spans="1:8" s="51" customFormat="1" ht="30" customHeight="1">
      <c r="A53" s="14" t="s">
        <v>87</v>
      </c>
      <c r="B53" s="27" t="s">
        <v>51</v>
      </c>
      <c r="C53" s="27" t="s">
        <v>67</v>
      </c>
      <c r="D53" s="82"/>
      <c r="E53" s="82"/>
      <c r="F53" s="68">
        <v>16700</v>
      </c>
      <c r="G53" s="65">
        <v>0</v>
      </c>
      <c r="H53" s="72">
        <f t="shared" si="0"/>
        <v>0</v>
      </c>
    </row>
    <row r="54" spans="1:8" s="52" customFormat="1" ht="28.5">
      <c r="A54" s="14" t="s">
        <v>69</v>
      </c>
      <c r="B54" s="27" t="s">
        <v>51</v>
      </c>
      <c r="C54" s="27" t="s">
        <v>70</v>
      </c>
      <c r="D54" s="33"/>
      <c r="E54" s="33"/>
      <c r="F54" s="68">
        <v>8716</v>
      </c>
      <c r="G54" s="65">
        <v>91.8</v>
      </c>
      <c r="H54" s="72">
        <f t="shared" si="0"/>
        <v>0.010532354290959155</v>
      </c>
    </row>
    <row r="55" spans="1:8" ht="16.5" customHeight="1">
      <c r="A55" s="17" t="s">
        <v>41</v>
      </c>
      <c r="B55" s="25" t="s">
        <v>56</v>
      </c>
      <c r="C55" s="26"/>
      <c r="D55" s="54"/>
      <c r="E55" s="54"/>
      <c r="F55" s="64">
        <f>F56+F59+F60+F61</f>
        <v>163625.90000000002</v>
      </c>
      <c r="G55" s="64">
        <f>G56+G59+G60+G61</f>
        <v>93654.6</v>
      </c>
      <c r="H55" s="72">
        <f t="shared" si="0"/>
        <v>0.5723702665653787</v>
      </c>
    </row>
    <row r="56" spans="1:8" ht="15.75">
      <c r="A56" s="20" t="s">
        <v>42</v>
      </c>
      <c r="B56" s="27" t="s">
        <v>56</v>
      </c>
      <c r="C56" s="27" t="s">
        <v>47</v>
      </c>
      <c r="D56" s="27"/>
      <c r="E56" s="27"/>
      <c r="F56" s="65">
        <v>45198.4</v>
      </c>
      <c r="G56" s="65">
        <v>18007.3</v>
      </c>
      <c r="H56" s="72">
        <f t="shared" si="0"/>
        <v>0.39840569577684165</v>
      </c>
    </row>
    <row r="57" spans="1:8" ht="15" hidden="1">
      <c r="A57" s="19"/>
      <c r="B57" s="28"/>
      <c r="C57" s="28"/>
      <c r="D57" s="28"/>
      <c r="E57" s="28"/>
      <c r="F57" s="66"/>
      <c r="G57" s="66"/>
      <c r="H57" s="72" t="e">
        <f t="shared" si="0"/>
        <v>#DIV/0!</v>
      </c>
    </row>
    <row r="58" spans="1:8" ht="15" hidden="1">
      <c r="A58" s="19"/>
      <c r="B58" s="28"/>
      <c r="C58" s="28"/>
      <c r="D58" s="28"/>
      <c r="E58" s="28"/>
      <c r="F58" s="66"/>
      <c r="G58" s="66"/>
      <c r="H58" s="72" t="e">
        <f t="shared" si="0"/>
        <v>#DIV/0!</v>
      </c>
    </row>
    <row r="59" spans="1:8" ht="15">
      <c r="A59" s="14" t="s">
        <v>71</v>
      </c>
      <c r="B59" s="27" t="s">
        <v>56</v>
      </c>
      <c r="C59" s="27" t="s">
        <v>48</v>
      </c>
      <c r="D59" s="53"/>
      <c r="E59" s="28"/>
      <c r="F59" s="65">
        <v>0</v>
      </c>
      <c r="G59" s="65">
        <v>0</v>
      </c>
      <c r="H59" s="72">
        <v>0</v>
      </c>
    </row>
    <row r="60" spans="1:9" ht="15.75">
      <c r="A60" s="20" t="s">
        <v>43</v>
      </c>
      <c r="B60" s="27" t="s">
        <v>56</v>
      </c>
      <c r="C60" s="27" t="s">
        <v>49</v>
      </c>
      <c r="D60" s="56"/>
      <c r="E60" s="27"/>
      <c r="F60" s="65">
        <v>68138.8</v>
      </c>
      <c r="G60" s="65">
        <v>45509</v>
      </c>
      <c r="H60" s="72">
        <f t="shared" si="0"/>
        <v>0.6678867253312356</v>
      </c>
      <c r="I60" s="69"/>
    </row>
    <row r="61" spans="1:8" s="60" customFormat="1" ht="34.5" customHeight="1">
      <c r="A61" s="11" t="s">
        <v>93</v>
      </c>
      <c r="B61" s="27" t="s">
        <v>56</v>
      </c>
      <c r="C61" s="27" t="s">
        <v>56</v>
      </c>
      <c r="D61" s="56"/>
      <c r="E61" s="56"/>
      <c r="F61" s="65">
        <v>50288.7</v>
      </c>
      <c r="G61" s="65">
        <v>30138.3</v>
      </c>
      <c r="H61" s="72">
        <f t="shared" si="0"/>
        <v>0.5993056094112594</v>
      </c>
    </row>
    <row r="62" spans="1:8" s="60" customFormat="1" ht="22.5" customHeight="1">
      <c r="A62" s="10" t="s">
        <v>80</v>
      </c>
      <c r="B62" s="27" t="s">
        <v>57</v>
      </c>
      <c r="C62" s="27"/>
      <c r="D62" s="56"/>
      <c r="E62" s="56"/>
      <c r="F62" s="65">
        <v>1286.4</v>
      </c>
      <c r="G62" s="65">
        <v>160.8</v>
      </c>
      <c r="H62" s="72">
        <f t="shared" si="0"/>
        <v>0.125</v>
      </c>
    </row>
    <row r="63" spans="1:8" s="52" customFormat="1" ht="29.25" customHeight="1">
      <c r="A63" s="14" t="s">
        <v>81</v>
      </c>
      <c r="B63" s="27" t="s">
        <v>57</v>
      </c>
      <c r="C63" s="27" t="s">
        <v>57</v>
      </c>
      <c r="D63" s="27"/>
      <c r="E63" s="56"/>
      <c r="F63" s="65">
        <v>1286.4</v>
      </c>
      <c r="G63" s="65">
        <v>160.8</v>
      </c>
      <c r="H63" s="72">
        <f t="shared" si="0"/>
        <v>0.125</v>
      </c>
    </row>
    <row r="64" spans="1:8" s="52" customFormat="1" ht="23.25" customHeight="1">
      <c r="A64" s="10" t="s">
        <v>88</v>
      </c>
      <c r="B64" s="27" t="s">
        <v>54</v>
      </c>
      <c r="C64" s="27"/>
      <c r="D64" s="56"/>
      <c r="E64" s="56"/>
      <c r="F64" s="65">
        <v>5763.6</v>
      </c>
      <c r="G64" s="65">
        <v>3059.4</v>
      </c>
      <c r="H64" s="72">
        <f>G64/F64</f>
        <v>0.5308140745367479</v>
      </c>
    </row>
    <row r="65" spans="1:8" ht="15.75">
      <c r="A65" s="17" t="s">
        <v>44</v>
      </c>
      <c r="B65" s="25">
        <v>10</v>
      </c>
      <c r="C65" s="26"/>
      <c r="D65" s="54"/>
      <c r="E65" s="54"/>
      <c r="F65" s="64">
        <f>F66+F67+F100</f>
        <v>4143.8</v>
      </c>
      <c r="G65" s="64">
        <f>G66+G67+G100</f>
        <v>3199.2</v>
      </c>
      <c r="H65" s="72">
        <f t="shared" si="0"/>
        <v>0.7720449828659683</v>
      </c>
    </row>
    <row r="66" spans="1:8" ht="15.75">
      <c r="A66" s="17" t="s">
        <v>102</v>
      </c>
      <c r="B66" s="25" t="s">
        <v>103</v>
      </c>
      <c r="C66" s="26" t="s">
        <v>47</v>
      </c>
      <c r="D66" s="54"/>
      <c r="E66" s="54"/>
      <c r="F66" s="64">
        <v>500</v>
      </c>
      <c r="G66" s="64">
        <v>0</v>
      </c>
      <c r="H66" s="72">
        <f t="shared" si="0"/>
        <v>0</v>
      </c>
    </row>
    <row r="67" spans="1:8" ht="16.5" customHeight="1">
      <c r="A67" s="18" t="s">
        <v>45</v>
      </c>
      <c r="B67" s="27">
        <v>10</v>
      </c>
      <c r="C67" s="27" t="s">
        <v>49</v>
      </c>
      <c r="D67" s="27"/>
      <c r="E67" s="27"/>
      <c r="F67" s="65">
        <v>643.8</v>
      </c>
      <c r="G67" s="65">
        <v>245</v>
      </c>
      <c r="H67" s="72">
        <f t="shared" si="0"/>
        <v>0.38055296675986333</v>
      </c>
    </row>
    <row r="68" spans="1:8" ht="15" hidden="1">
      <c r="A68" s="47"/>
      <c r="B68" s="28"/>
      <c r="C68" s="28"/>
      <c r="D68" s="28"/>
      <c r="E68" s="28"/>
      <c r="F68" s="66"/>
      <c r="G68" s="66"/>
      <c r="H68" s="72" t="e">
        <f t="shared" si="0"/>
        <v>#DIV/0!</v>
      </c>
    </row>
    <row r="69" spans="1:8" ht="15" hidden="1">
      <c r="A69" s="19"/>
      <c r="B69" s="46"/>
      <c r="C69" s="28"/>
      <c r="D69" s="28"/>
      <c r="E69" s="28"/>
      <c r="F69" s="66"/>
      <c r="G69" s="66"/>
      <c r="H69" s="72" t="e">
        <f t="shared" si="0"/>
        <v>#DIV/0!</v>
      </c>
    </row>
    <row r="70" spans="1:8" ht="15" hidden="1">
      <c r="A70" s="48"/>
      <c r="B70" s="28"/>
      <c r="C70" s="28"/>
      <c r="D70" s="28"/>
      <c r="E70" s="28"/>
      <c r="F70" s="66"/>
      <c r="G70" s="66"/>
      <c r="H70" s="72" t="e">
        <f t="shared" si="0"/>
        <v>#DIV/0!</v>
      </c>
    </row>
    <row r="71" spans="1:8" ht="15" hidden="1">
      <c r="A71" s="19"/>
      <c r="B71" s="28"/>
      <c r="C71" s="28"/>
      <c r="D71" s="28"/>
      <c r="E71" s="28"/>
      <c r="F71" s="66"/>
      <c r="G71" s="66"/>
      <c r="H71" s="72" t="e">
        <f t="shared" si="0"/>
        <v>#DIV/0!</v>
      </c>
    </row>
    <row r="72" spans="1:8" ht="15" hidden="1">
      <c r="A72" s="58"/>
      <c r="B72" s="46"/>
      <c r="C72" s="28"/>
      <c r="D72" s="28"/>
      <c r="E72" s="28"/>
      <c r="F72" s="66"/>
      <c r="G72" s="66"/>
      <c r="H72" s="72" t="e">
        <f t="shared" si="0"/>
        <v>#DIV/0!</v>
      </c>
    </row>
    <row r="73" spans="1:8" ht="15" hidden="1">
      <c r="A73" s="19"/>
      <c r="B73" s="46"/>
      <c r="C73" s="28"/>
      <c r="D73" s="28"/>
      <c r="E73" s="28"/>
      <c r="F73" s="66"/>
      <c r="G73" s="66"/>
      <c r="H73" s="72" t="e">
        <f t="shared" si="0"/>
        <v>#DIV/0!</v>
      </c>
    </row>
    <row r="74" spans="1:8" ht="15" hidden="1">
      <c r="A74" s="18"/>
      <c r="B74" s="27"/>
      <c r="C74" s="27"/>
      <c r="D74" s="27"/>
      <c r="E74" s="27"/>
      <c r="F74" s="65"/>
      <c r="G74" s="65"/>
      <c r="H74" s="72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19"/>
      <c r="B76" s="46"/>
      <c r="C76" s="28"/>
      <c r="D76" s="28"/>
      <c r="E76" s="28"/>
      <c r="F76" s="66"/>
      <c r="G76" s="66"/>
      <c r="H76" s="72" t="e">
        <f t="shared" si="0"/>
        <v>#DIV/0!</v>
      </c>
    </row>
    <row r="77" spans="1:8" ht="15" hidden="1">
      <c r="A77" s="19"/>
      <c r="B77" s="46"/>
      <c r="C77" s="28"/>
      <c r="D77" s="28"/>
      <c r="E77" s="28"/>
      <c r="F77" s="66"/>
      <c r="G77" s="66"/>
      <c r="H77" s="72" t="e">
        <f aca="true" t="shared" si="1" ref="H77:H102">G77/F77</f>
        <v>#DIV/0!</v>
      </c>
    </row>
    <row r="78" spans="1:8" ht="15" hidden="1">
      <c r="A78" s="13"/>
      <c r="B78" s="46"/>
      <c r="C78" s="28"/>
      <c r="D78" s="28"/>
      <c r="E78" s="28"/>
      <c r="F78" s="66"/>
      <c r="G78" s="66"/>
      <c r="H78" s="72" t="e">
        <f t="shared" si="1"/>
        <v>#DIV/0!</v>
      </c>
    </row>
    <row r="79" spans="1:8" ht="15" hidden="1">
      <c r="A79" s="13"/>
      <c r="B79" s="46"/>
      <c r="C79" s="28"/>
      <c r="D79" s="28"/>
      <c r="E79" s="28"/>
      <c r="F79" s="66"/>
      <c r="G79" s="66"/>
      <c r="H79" s="72" t="e">
        <f t="shared" si="1"/>
        <v>#DIV/0!</v>
      </c>
    </row>
    <row r="80" spans="1:8" ht="15" hidden="1">
      <c r="A80" s="13"/>
      <c r="B80" s="46"/>
      <c r="C80" s="28"/>
      <c r="D80" s="28"/>
      <c r="E80" s="28"/>
      <c r="F80" s="66"/>
      <c r="G80" s="66"/>
      <c r="H80" s="72" t="e">
        <f t="shared" si="1"/>
        <v>#DIV/0!</v>
      </c>
    </row>
    <row r="81" spans="1:8" ht="15" hidden="1">
      <c r="A81" s="13"/>
      <c r="B81" s="46"/>
      <c r="C81" s="28"/>
      <c r="D81" s="28"/>
      <c r="E81" s="28"/>
      <c r="F81" s="66"/>
      <c r="G81" s="66"/>
      <c r="H81" s="72" t="e">
        <f t="shared" si="1"/>
        <v>#DIV/0!</v>
      </c>
    </row>
    <row r="82" spans="1:8" ht="15" hidden="1">
      <c r="A82" s="13"/>
      <c r="B82" s="46"/>
      <c r="C82" s="28"/>
      <c r="D82" s="28"/>
      <c r="E82" s="28"/>
      <c r="F82" s="66"/>
      <c r="G82" s="66"/>
      <c r="H82" s="72" t="e">
        <f t="shared" si="1"/>
        <v>#DIV/0!</v>
      </c>
    </row>
    <row r="83" spans="1:8" ht="15" hidden="1">
      <c r="A83" s="13"/>
      <c r="B83" s="46"/>
      <c r="C83" s="28"/>
      <c r="D83" s="28"/>
      <c r="E83" s="28"/>
      <c r="F83" s="66"/>
      <c r="G83" s="66"/>
      <c r="H83" s="72" t="e">
        <f t="shared" si="1"/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" hidden="1">
      <c r="A99" s="13"/>
      <c r="B99" s="46"/>
      <c r="C99" s="28"/>
      <c r="D99" s="28"/>
      <c r="E99" s="28"/>
      <c r="F99" s="66"/>
      <c r="G99" s="66"/>
      <c r="H99" s="72" t="e">
        <f t="shared" si="1"/>
        <v>#DIV/0!</v>
      </c>
    </row>
    <row r="100" spans="1:8" ht="28.5">
      <c r="A100" s="14" t="s">
        <v>117</v>
      </c>
      <c r="B100" s="50" t="s">
        <v>103</v>
      </c>
      <c r="C100" s="27" t="s">
        <v>118</v>
      </c>
      <c r="D100" s="27"/>
      <c r="E100" s="27"/>
      <c r="F100" s="65">
        <v>3000</v>
      </c>
      <c r="G100" s="65">
        <v>2954.2</v>
      </c>
      <c r="H100" s="72">
        <f>G100/F100</f>
        <v>0.9847333333333332</v>
      </c>
    </row>
    <row r="101" spans="1:8" ht="15.75">
      <c r="A101" s="10" t="s">
        <v>99</v>
      </c>
      <c r="B101" s="96" t="s">
        <v>76</v>
      </c>
      <c r="C101" s="28"/>
      <c r="D101" s="28"/>
      <c r="E101" s="28"/>
      <c r="F101" s="63">
        <v>254</v>
      </c>
      <c r="G101" s="63">
        <v>89.7</v>
      </c>
      <c r="H101" s="72">
        <f t="shared" si="1"/>
        <v>0.3531496062992126</v>
      </c>
    </row>
    <row r="102" spans="1:8" ht="15.75">
      <c r="A102" s="10" t="s">
        <v>100</v>
      </c>
      <c r="B102" s="96" t="s">
        <v>70</v>
      </c>
      <c r="C102" s="28"/>
      <c r="D102" s="28"/>
      <c r="E102" s="28"/>
      <c r="F102" s="63">
        <v>8069.3</v>
      </c>
      <c r="G102" s="63">
        <v>5088.5</v>
      </c>
      <c r="H102" s="72">
        <f t="shared" si="1"/>
        <v>0.6305999281226377</v>
      </c>
    </row>
    <row r="103" spans="1:8" ht="16.5">
      <c r="A103" s="21" t="s">
        <v>46</v>
      </c>
      <c r="B103" s="28"/>
      <c r="C103" s="28"/>
      <c r="D103" s="28"/>
      <c r="E103" s="28"/>
      <c r="F103" s="65">
        <f>F9+F32+F39+F44+F55+F62+F64+F65+F101+F102</f>
        <v>294142.1</v>
      </c>
      <c r="G103" s="65">
        <f>G9+G32+G39+G44+G55+G62+G64+G65+G101+G102</f>
        <v>138507.1</v>
      </c>
      <c r="H103" s="71">
        <f>G103/F103</f>
        <v>0.4708849906218798</v>
      </c>
    </row>
    <row r="104" spans="6:7" ht="12.75">
      <c r="F104" s="70"/>
      <c r="G104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1" t="s">
        <v>104</v>
      </c>
    </row>
    <row r="2" ht="15.75">
      <c r="C2" s="81" t="s">
        <v>105</v>
      </c>
    </row>
    <row r="3" ht="15.75">
      <c r="C3" s="81" t="s">
        <v>82</v>
      </c>
    </row>
    <row r="4" spans="3:5" ht="15">
      <c r="C4" s="102" t="s">
        <v>131</v>
      </c>
      <c r="D4" s="103"/>
      <c r="E4" s="103"/>
    </row>
    <row r="5" ht="27" customHeight="1"/>
    <row r="6" spans="1:4" ht="32.25" customHeight="1">
      <c r="A6" s="101" t="s">
        <v>124</v>
      </c>
      <c r="B6" s="101"/>
      <c r="C6" s="101"/>
      <c r="D6" s="101"/>
    </row>
    <row r="7" spans="1:4" ht="15">
      <c r="A7" s="35"/>
      <c r="D7" s="7" t="s">
        <v>1</v>
      </c>
    </row>
    <row r="8" spans="1:4" s="32" customFormat="1" ht="31.5">
      <c r="A8" s="9" t="s">
        <v>58</v>
      </c>
      <c r="B8" s="9" t="s">
        <v>59</v>
      </c>
      <c r="C8" s="29" t="s">
        <v>119</v>
      </c>
      <c r="D8" s="22" t="s">
        <v>120</v>
      </c>
    </row>
    <row r="9" spans="1:4" ht="14.25">
      <c r="A9" s="36"/>
      <c r="B9" s="18" t="s">
        <v>84</v>
      </c>
      <c r="C9" s="27" t="s">
        <v>121</v>
      </c>
      <c r="D9" s="97" t="s">
        <v>125</v>
      </c>
    </row>
    <row r="10" spans="1:4" ht="29.25" customHeight="1">
      <c r="A10" s="36"/>
      <c r="B10" s="18" t="s">
        <v>60</v>
      </c>
      <c r="C10" s="27"/>
      <c r="D10" s="97"/>
    </row>
    <row r="11" spans="1:4" ht="28.5">
      <c r="A11" s="37" t="s">
        <v>61</v>
      </c>
      <c r="B11" s="14" t="s">
        <v>62</v>
      </c>
      <c r="C11" s="98" t="s">
        <v>126</v>
      </c>
      <c r="D11" s="97"/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U15" sqref="U15"/>
    </sheetView>
  </sheetViews>
  <sheetFormatPr defaultColWidth="9.00390625" defaultRowHeight="12.75"/>
  <cols>
    <col min="2" max="2" width="18.625" style="0" customWidth="1"/>
    <col min="3" max="3" width="5.125" style="0" customWidth="1"/>
    <col min="4" max="4" width="6.87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6.375" style="0" customWidth="1"/>
    <col min="11" max="11" width="0.2421875" style="0" customWidth="1"/>
  </cols>
  <sheetData>
    <row r="1" spans="8:11" ht="12.75">
      <c r="H1" s="104" t="s">
        <v>132</v>
      </c>
      <c r="I1" s="105"/>
      <c r="J1" s="105"/>
      <c r="K1" s="105"/>
    </row>
    <row r="2" spans="8:11" ht="12.75">
      <c r="H2" s="105"/>
      <c r="I2" s="105"/>
      <c r="J2" s="105"/>
      <c r="K2" s="105"/>
    </row>
    <row r="3" spans="8:11" ht="64.5" customHeight="1">
      <c r="H3" s="105"/>
      <c r="I3" s="105"/>
      <c r="J3" s="105"/>
      <c r="K3" s="105"/>
    </row>
    <row r="5" spans="2:10" ht="15.75">
      <c r="B5" s="106"/>
      <c r="C5" s="106"/>
      <c r="D5" s="107" t="s">
        <v>133</v>
      </c>
      <c r="E5" s="107"/>
      <c r="F5" s="107"/>
      <c r="G5" s="107"/>
      <c r="H5" s="107"/>
      <c r="I5" s="106"/>
      <c r="J5" s="106"/>
    </row>
    <row r="6" spans="2:10" ht="15.75">
      <c r="B6" s="108" t="s">
        <v>134</v>
      </c>
      <c r="C6" s="108"/>
      <c r="D6" s="108"/>
      <c r="E6" s="108"/>
      <c r="F6" s="108"/>
      <c r="G6" s="108"/>
      <c r="H6" s="108"/>
      <c r="I6" s="108"/>
      <c r="J6" s="106"/>
    </row>
    <row r="7" spans="2:11" ht="15.75">
      <c r="B7" s="109" t="s">
        <v>135</v>
      </c>
      <c r="C7" s="109"/>
      <c r="D7" s="109"/>
      <c r="E7" s="109"/>
      <c r="F7" s="109"/>
      <c r="G7" s="109"/>
      <c r="H7" s="109"/>
      <c r="I7" s="109"/>
      <c r="J7" s="109"/>
      <c r="K7" s="103"/>
    </row>
    <row r="9" spans="1:11" ht="12.75">
      <c r="A9" s="110" t="s">
        <v>136</v>
      </c>
      <c r="B9" s="110"/>
      <c r="C9" s="110" t="s">
        <v>137</v>
      </c>
      <c r="D9" s="110"/>
      <c r="E9" s="110" t="s">
        <v>138</v>
      </c>
      <c r="F9" s="110"/>
      <c r="G9" s="110"/>
      <c r="H9" s="110" t="s">
        <v>139</v>
      </c>
      <c r="I9" s="110"/>
      <c r="J9" s="110"/>
      <c r="K9" s="110"/>
    </row>
    <row r="10" spans="1:11" ht="47.2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42" customHeight="1">
      <c r="A11" s="111" t="s">
        <v>140</v>
      </c>
      <c r="B11" s="112"/>
      <c r="C11" s="113">
        <v>13</v>
      </c>
      <c r="D11" s="114"/>
      <c r="E11" s="115">
        <v>9975.1</v>
      </c>
      <c r="F11" s="116"/>
      <c r="G11" s="117"/>
      <c r="H11" s="115">
        <v>8528.5</v>
      </c>
      <c r="I11" s="116"/>
      <c r="J11" s="116"/>
      <c r="K11" s="117"/>
    </row>
    <row r="12" spans="1:11" ht="48" customHeight="1">
      <c r="A12" s="111" t="s">
        <v>141</v>
      </c>
      <c r="B12" s="112"/>
      <c r="C12" s="113">
        <v>11</v>
      </c>
      <c r="D12" s="114"/>
      <c r="E12" s="115">
        <v>6258.4</v>
      </c>
      <c r="F12" s="116"/>
      <c r="G12" s="117"/>
      <c r="H12" s="115">
        <v>4937.3</v>
      </c>
      <c r="I12" s="116"/>
      <c r="J12" s="116"/>
      <c r="K12" s="117"/>
    </row>
    <row r="13" spans="1:11" ht="47.25" customHeight="1">
      <c r="A13" s="111" t="s">
        <v>142</v>
      </c>
      <c r="B13" s="112"/>
      <c r="C13" s="113">
        <v>39</v>
      </c>
      <c r="D13" s="114"/>
      <c r="E13" s="115">
        <f>11637.8+3095.2</f>
        <v>14733</v>
      </c>
      <c r="F13" s="116"/>
      <c r="G13" s="117"/>
      <c r="H13" s="115">
        <v>11637.8</v>
      </c>
      <c r="I13" s="116"/>
      <c r="J13" s="116"/>
      <c r="K13" s="117"/>
    </row>
    <row r="14" spans="1:11" ht="105.75" customHeight="1">
      <c r="A14" s="111" t="s">
        <v>143</v>
      </c>
      <c r="B14" s="112"/>
      <c r="C14" s="113">
        <f>10+4</f>
        <v>14</v>
      </c>
      <c r="D14" s="114"/>
      <c r="E14" s="115">
        <f>28478.7+3230.7</f>
        <v>31709.4</v>
      </c>
      <c r="F14" s="116"/>
      <c r="G14" s="117"/>
      <c r="H14" s="115">
        <f>3908.3+1575.8</f>
        <v>5484.1</v>
      </c>
      <c r="I14" s="116"/>
      <c r="J14" s="116"/>
      <c r="K14" s="117"/>
    </row>
    <row r="15" spans="1:11" ht="92.25" customHeight="1">
      <c r="A15" s="111" t="s">
        <v>144</v>
      </c>
      <c r="B15" s="112"/>
      <c r="C15" s="113">
        <v>10</v>
      </c>
      <c r="D15" s="114"/>
      <c r="E15" s="115">
        <v>15579.5</v>
      </c>
      <c r="F15" s="116"/>
      <c r="G15" s="117"/>
      <c r="H15" s="115">
        <v>4356.6</v>
      </c>
      <c r="I15" s="116"/>
      <c r="J15" s="116"/>
      <c r="K15" s="117"/>
    </row>
    <row r="16" spans="1:11" ht="1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1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3:4" ht="12.75">
      <c r="C24" s="119"/>
      <c r="D24" s="119"/>
    </row>
  </sheetData>
  <sheetProtection/>
  <mergeCells count="28">
    <mergeCell ref="A15:B15"/>
    <mergeCell ref="C15:D15"/>
    <mergeCell ref="E15:G15"/>
    <mergeCell ref="H15:K15"/>
    <mergeCell ref="A13:B13"/>
    <mergeCell ref="C13:D13"/>
    <mergeCell ref="E13:G13"/>
    <mergeCell ref="H13:K13"/>
    <mergeCell ref="A14:B14"/>
    <mergeCell ref="C14:D14"/>
    <mergeCell ref="E14:G14"/>
    <mergeCell ref="H14:K14"/>
    <mergeCell ref="A11:B11"/>
    <mergeCell ref="C11:D11"/>
    <mergeCell ref="E11:G11"/>
    <mergeCell ref="H11:K11"/>
    <mergeCell ref="A12:B12"/>
    <mergeCell ref="C12:D12"/>
    <mergeCell ref="E12:G12"/>
    <mergeCell ref="H12:K12"/>
    <mergeCell ref="H1:K3"/>
    <mergeCell ref="D5:H5"/>
    <mergeCell ref="B6:I6"/>
    <mergeCell ref="B7:K7"/>
    <mergeCell ref="A9:B10"/>
    <mergeCell ref="C9:D10"/>
    <mergeCell ref="E9:G10"/>
    <mergeCell ref="H9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Сергей</cp:lastModifiedBy>
  <cp:lastPrinted>2018-04-18T07:03:27Z</cp:lastPrinted>
  <dcterms:created xsi:type="dcterms:W3CDTF">2009-04-06T11:26:23Z</dcterms:created>
  <dcterms:modified xsi:type="dcterms:W3CDTF">2018-07-26T13:21:08Z</dcterms:modified>
  <cp:category/>
  <cp:version/>
  <cp:contentType/>
  <cp:contentStatus/>
</cp:coreProperties>
</file>