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0" activeTab="0"/>
  </bookViews>
  <sheets>
    <sheet name="Приложение_1" sheetId="1" r:id="rId1"/>
    <sheet name="Приложение_2" sheetId="2" r:id="rId2"/>
    <sheet name="Приложение_3" sheetId="3" r:id="rId3"/>
    <sheet name="Приложение_4" sheetId="4" r:id="rId4"/>
  </sheets>
  <definedNames>
    <definedName name="_xlnm.Print_Area" localSheetId="1">'Приложение_2'!$A$1:$H$101</definedName>
    <definedName name="_xlnm.Print_Area" localSheetId="2">'Приложение_3'!$A$1:$E$12</definedName>
  </definedNames>
  <calcPr fullCalcOnLoad="1"/>
</workbook>
</file>

<file path=xl/sharedStrings.xml><?xml version="1.0" encoding="utf-8"?>
<sst xmlns="http://schemas.openxmlformats.org/spreadsheetml/2006/main" count="201" uniqueCount="149">
  <si>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</si>
  <si>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</si>
  <si>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</si>
  <si>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</si>
  <si>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</si>
  <si>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</si>
  <si>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</si>
  <si>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</si>
  <si>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</si>
  <si>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</si>
  <si>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</si>
  <si>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</si>
  <si>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</si>
  <si>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</si>
  <si>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</si>
  <si>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</si>
  <si>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</si>
  <si>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</si>
  <si>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</si>
  <si>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 материальных и нематериальных активов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</si>
  <si>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</si>
  <si>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</si>
  <si>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</si>
  <si>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</si>
  <si>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</si>
  <si>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</si>
  <si>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</si>
  <si>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</si>
  <si>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</si>
  <si>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</si>
  <si>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</si>
  <si>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</si>
  <si>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</si>
  <si>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</si>
  <si>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</si>
  <si>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</si>
  <si>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</si>
  <si>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</si>
  <si>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</si>
  <si>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</si>
  <si>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</si>
  <si>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</si>
  <si>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</si>
  <si>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</si>
  <si>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</si>
  <si>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</si>
  <si>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</si>
  <si>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</si>
  <si>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</si>
  <si>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</si>
  <si>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</si>
  <si>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</si>
  <si>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</si>
  <si>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</si>
  <si>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</si>
  <si>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</si>
  <si>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</si>
  <si>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</si>
  <si>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</si>
  <si>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</si>
  <si>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</si>
  <si>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</si>
  <si>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</si>
  <si>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</si>
  <si>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</si>
  <si>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</si>
  <si>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</si>
  <si>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</si>
  <si>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</si>
  <si>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</si>
  <si>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</si>
  <si>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</si>
  <si>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</si>
  <si>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</si>
  <si>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</si>
  <si>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</si>
  <si>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</si>
  <si>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</si>
  <si>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</si>
  <si>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000 2 02 03015 00 0000 151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</si>
  <si>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</si>
  <si>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</si>
  <si>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</si>
  <si>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</si>
  <si>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МО "Муринское сельское поселение"</t>
  </si>
  <si>
    <t>13</t>
  </si>
  <si>
    <t xml:space="preserve">Дефицит (-), профицит (+) бюджета </t>
  </si>
  <si>
    <t>000 1 14 06013 10 0000 430</t>
  </si>
  <si>
    <t>Задолженность и перерасячеты по отмененным налогам, сборам и иным обязательным платежам</t>
  </si>
  <si>
    <t>ИТОГО безвозмездные поступления</t>
  </si>
  <si>
    <t>Дорожное хозяйство (дорожные фонды)</t>
  </si>
  <si>
    <t>000 2 02 04012 10 0000 151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</si>
  <si>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</si>
  <si>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Культура</t>
  </si>
  <si>
    <t>000 1 03 00000 00 0000 000</t>
  </si>
  <si>
    <t>Налоги на товары (работы,услуги),реализуемые на территории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</si>
  <si>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</si>
  <si>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000 2 02 02000 00 0000 151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</si>
  <si>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</si>
  <si>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</si>
  <si>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000 1 11 05035 10 0000 120</t>
  </si>
  <si>
    <t>Доходы от счачи в арену имущества, находящегося в оперативном управлении органов управления поселений</t>
  </si>
  <si>
    <t>Штрафы,санкции, возмещение ущерба</t>
  </si>
  <si>
    <t>000 1 41 11690 05 0100 140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</si>
  <si>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</si>
  <si>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</si>
  <si>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</si>
  <si>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</si>
  <si>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</si>
  <si>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</si>
  <si>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</si>
  <si>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к постановлению главы администрации</t>
  </si>
  <si>
    <t>Уточненный план 2017 год</t>
  </si>
  <si>
    <t>Налог  на имущество</t>
  </si>
  <si>
    <t>000 1 17 05000 00 0000 180</t>
  </si>
  <si>
    <t>000 2 02 49999 00 0000 151</t>
  </si>
  <si>
    <t>000 2 02 30024 10 0000 151</t>
  </si>
  <si>
    <t>Прочие межбюджетные трансферты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</si>
  <si>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</si>
  <si>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Прочие субсидии</t>
  </si>
  <si>
    <t>0002 02 29999 00 0000 151</t>
  </si>
  <si>
    <t>Уточненный план 2017 года</t>
  </si>
  <si>
    <t>Исполнено за 2017 год</t>
  </si>
  <si>
    <t>Уточненный план 2017года</t>
  </si>
  <si>
    <t>Исполнено за  2017 год</t>
  </si>
  <si>
    <t>Исполнение бюджета  по основным доходным источникам  за1 полугодие  2017 год</t>
  </si>
  <si>
    <t>Исполнено за 1 полугодие 2017 год</t>
  </si>
  <si>
    <t>Исполнение бюджета  по расходам за 1 полугодие 2017 года по разделам, подразделам, целевым статьям и видам расходов бюджетов</t>
  </si>
  <si>
    <t>Источники внутреннего финансирования дефицита бюджета МО за 1 полугодие 2017 год</t>
  </si>
  <si>
    <t>21 579,2</t>
  </si>
  <si>
    <t>-41 703.1</t>
  </si>
  <si>
    <t>275 011,9</t>
  </si>
  <si>
    <t>от "31   "июля 2017г № 205</t>
  </si>
  <si>
    <t>от "   31" июля 2017г № 205</t>
  </si>
  <si>
    <t>Приложение №4 к постановлению главы администрации МО "Муринское сельское поселение"  от  "" апреля 2016г №</t>
  </si>
  <si>
    <t>№205</t>
  </si>
  <si>
    <t>от 31 июля 2017г</t>
  </si>
  <si>
    <t>СВЕДЕНИЯ</t>
  </si>
  <si>
    <t>О численности муниципальных служащих,</t>
  </si>
  <si>
    <t>работников муниципальных учреждений по состоянию на 01.07.2017 года</t>
  </si>
  <si>
    <t>Наименование учреждения</t>
  </si>
  <si>
    <t>Количество работников, чел.</t>
  </si>
  <si>
    <t>Общие затраты на содержание в 1 полугодие 2017г (тыс.руб)</t>
  </si>
  <si>
    <t>В т.ч. Оплата труда с начислениями за 1 полугодие 2017 года (тыс.руб)</t>
  </si>
  <si>
    <t>Муниципальные служащие, Совет депутатов</t>
  </si>
  <si>
    <t>Не муниципальные служащие (технический персонал)</t>
  </si>
  <si>
    <t>Работники муниципального казенного учреждения "Центр муниципальных услуг"</t>
  </si>
  <si>
    <t>Работники бюджетных учреждений (МБУ "Содержание и развитие территорий" и МБУ "Редакция газеты "Муринская панорама")</t>
  </si>
  <si>
    <t>Работники автономных учреждений (МАУ "МУК")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</si>
</sst>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#,##0.00_р_."/>
    <numFmt numFmtId="179" formatCode="_-* #,##0.0_р_._-;\-* #,##0.0_р_._-;_-* &quot;-&quot;?_р_.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13" xfId="0" applyNumberFormat="1" applyFont="1" applyBorder="1" applyAlignment="1">
      <alignment horizontal="center" vertical="top" wrapText="1"/>
    </xf>
    <xf numFmtId="176" fontId="6" fillId="0" borderId="13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6" fillId="0" borderId="10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9" fontId="55" fillId="0" borderId="14" xfId="0" applyNumberFormat="1" applyFont="1" applyBorder="1" applyAlignment="1">
      <alignment horizontal="center" vertical="center" shrinkToFit="1"/>
    </xf>
    <xf numFmtId="179" fontId="55" fillId="0" borderId="17" xfId="0" applyNumberFormat="1" applyFont="1" applyBorder="1" applyAlignment="1">
      <alignment horizontal="center" vertical="center" shrinkToFit="1"/>
    </xf>
    <xf numFmtId="179" fontId="55" fillId="0" borderId="13" xfId="0" applyNumberFormat="1" applyFont="1" applyBorder="1" applyAlignment="1">
      <alignment horizontal="center" vertical="center" shrinkToFit="1"/>
    </xf>
    <xf numFmtId="0" fontId="55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65</v>
      </c>
      <c r="F2" s="3"/>
    </row>
    <row r="3" spans="3:6" ht="15.75">
      <c r="C3" s="6" t="s">
        <v>111</v>
      </c>
      <c r="F3" s="3"/>
    </row>
    <row r="4" spans="3:6" ht="15.75">
      <c r="C4" s="6" t="s">
        <v>84</v>
      </c>
      <c r="F4" s="3"/>
    </row>
    <row r="5" spans="3:6" ht="15.75">
      <c r="C5" s="104" t="s">
        <v>133</v>
      </c>
      <c r="D5" s="105"/>
      <c r="E5" s="105"/>
      <c r="F5" s="3"/>
    </row>
    <row r="6" ht="7.5" customHeight="1">
      <c r="A6" s="1"/>
    </row>
    <row r="7" spans="1:5" ht="31.5" customHeight="1">
      <c r="A7" s="103" t="s">
        <v>125</v>
      </c>
      <c r="B7" s="103"/>
      <c r="C7" s="103"/>
      <c r="D7" s="103"/>
      <c r="E7" s="103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66</v>
      </c>
      <c r="C9" s="29" t="s">
        <v>112</v>
      </c>
      <c r="D9" s="22" t="s">
        <v>126</v>
      </c>
      <c r="E9" s="59" t="s">
        <v>67</v>
      </c>
    </row>
    <row r="10" spans="1:5" ht="16.5" customHeight="1">
      <c r="A10" s="80" t="s">
        <v>2</v>
      </c>
      <c r="B10" s="10" t="s">
        <v>3</v>
      </c>
      <c r="C10" s="90">
        <f>C19+C30</f>
        <v>327844.19999999995</v>
      </c>
      <c r="D10" s="90">
        <f>D19+D30</f>
        <v>247145.30000000002</v>
      </c>
      <c r="E10" s="87">
        <f aca="true" t="shared" si="0" ref="E10:E17">D10/C10</f>
        <v>0.7538498469699938</v>
      </c>
    </row>
    <row r="11" spans="1:5" ht="16.5" customHeight="1">
      <c r="A11" s="73" t="s">
        <v>4</v>
      </c>
      <c r="B11" s="11" t="s">
        <v>5</v>
      </c>
      <c r="C11" s="91">
        <v>38407</v>
      </c>
      <c r="D11" s="91">
        <v>16215.5</v>
      </c>
      <c r="E11" s="92">
        <f t="shared" si="0"/>
        <v>0.4222016819850548</v>
      </c>
    </row>
    <row r="12" spans="1:5" ht="16.5" customHeight="1">
      <c r="A12" s="74" t="s">
        <v>6</v>
      </c>
      <c r="B12" s="12" t="s">
        <v>7</v>
      </c>
      <c r="C12" s="93">
        <v>38407</v>
      </c>
      <c r="D12" s="93">
        <v>16215.5</v>
      </c>
      <c r="E12" s="94">
        <f t="shared" si="0"/>
        <v>0.4222016819850548</v>
      </c>
    </row>
    <row r="13" spans="1:5" ht="16.5" customHeight="1">
      <c r="A13" s="73" t="s">
        <v>8</v>
      </c>
      <c r="B13" s="11" t="s">
        <v>9</v>
      </c>
      <c r="C13" s="91">
        <v>376</v>
      </c>
      <c r="D13" s="91">
        <v>64.7</v>
      </c>
      <c r="E13" s="94">
        <f t="shared" si="0"/>
        <v>0.1720744680851064</v>
      </c>
    </row>
    <row r="14" spans="1:5" ht="48" customHeight="1">
      <c r="A14" s="73" t="s">
        <v>94</v>
      </c>
      <c r="B14" s="11" t="s">
        <v>95</v>
      </c>
      <c r="C14" s="91">
        <v>630.8</v>
      </c>
      <c r="D14" s="91">
        <v>230.7</v>
      </c>
      <c r="E14" s="94">
        <f t="shared" si="0"/>
        <v>0.3657260621433101</v>
      </c>
    </row>
    <row r="15" spans="1:5" ht="16.5" customHeight="1">
      <c r="A15" s="73" t="s">
        <v>10</v>
      </c>
      <c r="B15" s="11" t="s">
        <v>113</v>
      </c>
      <c r="C15" s="91">
        <f>C16+C17</f>
        <v>119236</v>
      </c>
      <c r="D15" s="91">
        <f>SUM(D16:D18)</f>
        <v>63652.1</v>
      </c>
      <c r="E15" s="94">
        <f t="shared" si="0"/>
        <v>0.5338329028145862</v>
      </c>
    </row>
    <row r="16" spans="1:5" ht="16.5" customHeight="1">
      <c r="A16" s="74" t="s">
        <v>11</v>
      </c>
      <c r="B16" s="12" t="s">
        <v>12</v>
      </c>
      <c r="C16" s="93">
        <v>906</v>
      </c>
      <c r="D16" s="93">
        <v>180.7</v>
      </c>
      <c r="E16" s="94">
        <f t="shared" si="0"/>
        <v>0.19944812362030903</v>
      </c>
    </row>
    <row r="17" spans="1:5" ht="16.5" customHeight="1">
      <c r="A17" s="74" t="s">
        <v>13</v>
      </c>
      <c r="B17" s="12" t="s">
        <v>14</v>
      </c>
      <c r="C17" s="93">
        <v>118330</v>
      </c>
      <c r="D17" s="93">
        <v>63471.4</v>
      </c>
      <c r="E17" s="94">
        <f t="shared" si="0"/>
        <v>0.5363931378348686</v>
      </c>
    </row>
    <row r="18" spans="1:5" ht="51" customHeight="1">
      <c r="A18" s="73"/>
      <c r="B18" s="12" t="s">
        <v>88</v>
      </c>
      <c r="C18" s="91"/>
      <c r="D18" s="91">
        <v>0</v>
      </c>
      <c r="E18" s="94"/>
    </row>
    <row r="19" spans="1:5" ht="16.5" customHeight="1">
      <c r="A19" s="75"/>
      <c r="B19" s="10" t="s">
        <v>15</v>
      </c>
      <c r="C19" s="90">
        <f>C11+C13+C15+C18+C14</f>
        <v>158649.8</v>
      </c>
      <c r="D19" s="90">
        <f>D11+D13+D14+D15</f>
        <v>80163</v>
      </c>
      <c r="E19" s="87">
        <f>D19/C19</f>
        <v>0.5052827044219407</v>
      </c>
    </row>
    <row r="20" spans="1:5" ht="57" customHeight="1">
      <c r="A20" s="76" t="s">
        <v>16</v>
      </c>
      <c r="B20" s="43" t="s">
        <v>17</v>
      </c>
      <c r="C20" s="91">
        <v>4000</v>
      </c>
      <c r="D20" s="91">
        <v>1625.7</v>
      </c>
      <c r="E20" s="87">
        <f>D20/C20</f>
        <v>0.40642500000000004</v>
      </c>
    </row>
    <row r="21" spans="1:5" ht="57" customHeight="1">
      <c r="A21" s="88" t="s">
        <v>100</v>
      </c>
      <c r="B21" s="89" t="s">
        <v>101</v>
      </c>
      <c r="C21" s="95">
        <v>4000</v>
      </c>
      <c r="D21" s="93">
        <v>1625.7</v>
      </c>
      <c r="E21" s="87">
        <v>0.41</v>
      </c>
    </row>
    <row r="22" spans="1:5" ht="31.5" customHeight="1">
      <c r="A22" s="73" t="s">
        <v>18</v>
      </c>
      <c r="B22" s="14" t="s">
        <v>19</v>
      </c>
      <c r="C22" s="91">
        <v>165194.4</v>
      </c>
      <c r="D22" s="91">
        <v>165194.4</v>
      </c>
      <c r="E22" s="92">
        <f>D22/C22</f>
        <v>1</v>
      </c>
    </row>
    <row r="23" spans="1:7" ht="75">
      <c r="A23" s="74" t="s">
        <v>87</v>
      </c>
      <c r="B23" s="13" t="s">
        <v>96</v>
      </c>
      <c r="C23" s="91">
        <v>165194.4</v>
      </c>
      <c r="D23" s="93">
        <v>165194.4</v>
      </c>
      <c r="E23" s="94">
        <v>1</v>
      </c>
      <c r="G23" s="69"/>
    </row>
    <row r="24" spans="1:5" ht="18.75" customHeight="1" hidden="1">
      <c r="A24" s="73" t="s">
        <v>74</v>
      </c>
      <c r="B24" s="57" t="s">
        <v>75</v>
      </c>
      <c r="C24" s="91">
        <v>0</v>
      </c>
      <c r="D24" s="91">
        <v>0</v>
      </c>
      <c r="E24" s="94"/>
    </row>
    <row r="25" spans="1:5" ht="15" customHeight="1" hidden="1">
      <c r="A25" s="77" t="s">
        <v>76</v>
      </c>
      <c r="B25" s="44" t="s">
        <v>77</v>
      </c>
      <c r="C25" s="93">
        <v>0</v>
      </c>
      <c r="D25" s="93">
        <v>0</v>
      </c>
      <c r="E25" s="94"/>
    </row>
    <row r="26" spans="1:5" ht="59.25" customHeight="1" hidden="1">
      <c r="A26" s="73"/>
      <c r="B26" s="14"/>
      <c r="C26" s="91"/>
      <c r="D26" s="91"/>
      <c r="E26" s="92"/>
    </row>
    <row r="27" spans="1:5" ht="15.75" hidden="1">
      <c r="A27" s="78"/>
      <c r="B27" s="44"/>
      <c r="C27" s="93"/>
      <c r="D27" s="93"/>
      <c r="E27" s="94"/>
    </row>
    <row r="28" spans="1:5" ht="15.75">
      <c r="A28" s="78" t="s">
        <v>103</v>
      </c>
      <c r="B28" s="44" t="s">
        <v>102</v>
      </c>
      <c r="C28" s="93"/>
      <c r="D28" s="93">
        <v>22.5</v>
      </c>
      <c r="E28" s="94"/>
    </row>
    <row r="29" spans="1:5" ht="15.75">
      <c r="A29" s="78" t="s">
        <v>114</v>
      </c>
      <c r="B29" s="44" t="s">
        <v>75</v>
      </c>
      <c r="C29" s="93"/>
      <c r="D29" s="93">
        <v>139.7</v>
      </c>
      <c r="E29" s="94"/>
    </row>
    <row r="30" spans="1:7" ht="16.5" customHeight="1">
      <c r="A30" s="75"/>
      <c r="B30" s="15" t="s">
        <v>20</v>
      </c>
      <c r="C30" s="90">
        <f>C20+C22</f>
        <v>169194.4</v>
      </c>
      <c r="D30" s="90">
        <f>D20+D28+D22+D29</f>
        <v>166982.30000000002</v>
      </c>
      <c r="E30" s="87">
        <f>D30/C30</f>
        <v>0.9869256902119693</v>
      </c>
      <c r="G30" s="69"/>
    </row>
    <row r="31" spans="1:5" ht="16.5" customHeight="1">
      <c r="A31" s="80" t="s">
        <v>21</v>
      </c>
      <c r="B31" s="10" t="s">
        <v>22</v>
      </c>
      <c r="C31" s="90">
        <f>C32+C33+C34+C35+C36+C37</f>
        <v>3314.2</v>
      </c>
      <c r="D31" s="90">
        <f>D32+D33+D34+D35+D36+D37</f>
        <v>850.9</v>
      </c>
      <c r="E31" s="87">
        <f>D31/C31</f>
        <v>0.256743708889023</v>
      </c>
    </row>
    <row r="32" spans="1:5" ht="16.5" customHeight="1">
      <c r="A32" s="102" t="s">
        <v>120</v>
      </c>
      <c r="B32" s="79" t="s">
        <v>119</v>
      </c>
      <c r="C32" s="98">
        <v>125.7</v>
      </c>
      <c r="D32" s="90">
        <v>125.7</v>
      </c>
      <c r="E32" s="87">
        <v>1</v>
      </c>
    </row>
    <row r="33" spans="1:5" ht="150">
      <c r="A33" s="79" t="s">
        <v>97</v>
      </c>
      <c r="B33" s="13" t="s">
        <v>118</v>
      </c>
      <c r="C33" s="95">
        <v>239.2</v>
      </c>
      <c r="D33" s="93">
        <v>0</v>
      </c>
      <c r="E33" s="87">
        <f aca="true" t="shared" si="1" ref="E33:E39">D33/C33</f>
        <v>0</v>
      </c>
    </row>
    <row r="34" spans="1:5" ht="45">
      <c r="A34" s="79" t="s">
        <v>79</v>
      </c>
      <c r="B34" s="13" t="s">
        <v>104</v>
      </c>
      <c r="C34" s="95">
        <v>448.3</v>
      </c>
      <c r="D34" s="93">
        <v>224.2</v>
      </c>
      <c r="E34" s="87">
        <f>D34/C34</f>
        <v>0.5001115324559446</v>
      </c>
    </row>
    <row r="35" spans="1:5" ht="79.5" customHeight="1">
      <c r="A35" s="83" t="s">
        <v>91</v>
      </c>
      <c r="B35" s="13" t="s">
        <v>92</v>
      </c>
      <c r="C35" s="95">
        <v>2000</v>
      </c>
      <c r="D35" s="93">
        <v>0</v>
      </c>
      <c r="E35" s="87">
        <f t="shared" si="1"/>
        <v>0</v>
      </c>
    </row>
    <row r="36" spans="1:5" ht="83.25" customHeight="1">
      <c r="A36" s="84" t="s">
        <v>116</v>
      </c>
      <c r="B36" s="85" t="s">
        <v>98</v>
      </c>
      <c r="C36" s="86">
        <v>1</v>
      </c>
      <c r="D36" s="86">
        <v>1</v>
      </c>
      <c r="E36" s="87">
        <f t="shared" si="1"/>
        <v>1</v>
      </c>
    </row>
    <row r="37" spans="1:5" ht="15.75">
      <c r="A37" s="77" t="s">
        <v>115</v>
      </c>
      <c r="B37" s="44" t="s">
        <v>117</v>
      </c>
      <c r="C37" s="96">
        <v>500</v>
      </c>
      <c r="D37" s="97">
        <v>500</v>
      </c>
      <c r="E37" s="87">
        <f t="shared" si="1"/>
        <v>1</v>
      </c>
    </row>
    <row r="38" spans="1:5" ht="15.75">
      <c r="A38" s="77"/>
      <c r="B38" s="15" t="s">
        <v>89</v>
      </c>
      <c r="C38" s="98">
        <f>C31</f>
        <v>3314.2</v>
      </c>
      <c r="D38" s="90">
        <f>D31</f>
        <v>850.9</v>
      </c>
      <c r="E38" s="87">
        <f t="shared" si="1"/>
        <v>0.256743708889023</v>
      </c>
    </row>
    <row r="39" spans="1:5" ht="30">
      <c r="A39" s="77"/>
      <c r="B39" s="45" t="s">
        <v>23</v>
      </c>
      <c r="C39" s="90">
        <f>C19+C30+C31</f>
        <v>331158.39999999997</v>
      </c>
      <c r="D39" s="90">
        <f>D19+D30+D31</f>
        <v>247996.2</v>
      </c>
      <c r="E39" s="87">
        <f t="shared" si="1"/>
        <v>0.7488748586779017</v>
      </c>
    </row>
    <row r="81" spans="1:5" s="40" customFormat="1" ht="15">
      <c r="A81" s="42"/>
      <c r="C81" s="38"/>
      <c r="D81" s="38"/>
      <c r="E81" s="39"/>
    </row>
    <row r="82" spans="1:5" s="40" customFormat="1" ht="15">
      <c r="A82" s="42"/>
      <c r="C82" s="38"/>
      <c r="D82" s="38"/>
      <c r="E82" s="39"/>
    </row>
    <row r="83" spans="1:5" s="40" customFormat="1" ht="15">
      <c r="A83" s="42"/>
      <c r="C83" s="38"/>
      <c r="D83" s="38"/>
      <c r="E83" s="39"/>
    </row>
    <row r="84" spans="1:5" s="40" customFormat="1" ht="15">
      <c r="A84" s="42"/>
      <c r="C84" s="38"/>
      <c r="D84" s="38"/>
      <c r="E84" s="39"/>
    </row>
    <row r="85" spans="1:5" s="40" customFormat="1" ht="15">
      <c r="A85" s="42"/>
      <c r="C85" s="38"/>
      <c r="D85" s="38"/>
      <c r="E85" s="39"/>
    </row>
    <row r="86" spans="1:5" s="40" customFormat="1" ht="15">
      <c r="A86" s="42"/>
      <c r="C86" s="38"/>
      <c r="D86" s="38"/>
      <c r="E86" s="39"/>
    </row>
    <row r="87" spans="1:5" s="40" customFormat="1" ht="15">
      <c r="A87" s="42"/>
      <c r="C87" s="38"/>
      <c r="D87" s="38"/>
      <c r="E87" s="39"/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F4" sqref="F4:H4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107</v>
      </c>
    </row>
    <row r="2" ht="15.75">
      <c r="F2" s="6" t="s">
        <v>111</v>
      </c>
    </row>
    <row r="3" ht="15.75">
      <c r="F3" s="6" t="s">
        <v>84</v>
      </c>
    </row>
    <row r="4" spans="6:8" ht="13.5">
      <c r="F4" s="104" t="s">
        <v>132</v>
      </c>
      <c r="G4" s="105"/>
      <c r="H4" s="105"/>
    </row>
    <row r="5" ht="15.75">
      <c r="F5" s="6"/>
    </row>
    <row r="6" spans="1:8" ht="32.25" customHeight="1">
      <c r="A6" s="103" t="s">
        <v>127</v>
      </c>
      <c r="B6" s="103"/>
      <c r="C6" s="103"/>
      <c r="D6" s="103"/>
      <c r="E6" s="103"/>
      <c r="F6" s="103"/>
      <c r="G6" s="103"/>
      <c r="H6" s="103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24</v>
      </c>
      <c r="B8" s="24" t="s">
        <v>25</v>
      </c>
      <c r="C8" s="24" t="s">
        <v>26</v>
      </c>
      <c r="D8" s="24" t="s">
        <v>27</v>
      </c>
      <c r="E8" s="24" t="s">
        <v>28</v>
      </c>
      <c r="F8" s="29" t="s">
        <v>121</v>
      </c>
      <c r="G8" s="61" t="s">
        <v>122</v>
      </c>
      <c r="H8" s="59" t="s">
        <v>67</v>
      </c>
    </row>
    <row r="9" spans="1:8" ht="15.75">
      <c r="A9" s="17" t="s">
        <v>29</v>
      </c>
      <c r="B9" s="25" t="s">
        <v>49</v>
      </c>
      <c r="C9" s="26"/>
      <c r="D9" s="26"/>
      <c r="E9" s="26"/>
      <c r="F9" s="64">
        <f>F13+F18+F30+F31</f>
        <v>74092.2</v>
      </c>
      <c r="G9" s="64">
        <f>G13+G18+G27+G31</f>
        <v>27094.800000000003</v>
      </c>
      <c r="H9" s="72">
        <f>G9/F9</f>
        <v>0.36569031557977766</v>
      </c>
    </row>
    <row r="10" spans="1:8" ht="15" hidden="1">
      <c r="A10" s="18"/>
      <c r="B10" s="27"/>
      <c r="C10" s="27"/>
      <c r="D10" s="28"/>
      <c r="E10" s="28"/>
      <c r="F10" s="65"/>
      <c r="G10" s="65"/>
      <c r="H10" s="72" t="e">
        <f aca="true" t="shared" si="0" ref="H10:H75">G10/F10</f>
        <v>#DIV/0!</v>
      </c>
    </row>
    <row r="11" spans="1:8" ht="15" hidden="1">
      <c r="A11" s="19"/>
      <c r="B11" s="28"/>
      <c r="C11" s="28"/>
      <c r="D11" s="28"/>
      <c r="E11" s="28"/>
      <c r="F11" s="66"/>
      <c r="G11" s="66"/>
      <c r="H11" s="72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6"/>
      <c r="G12" s="66"/>
      <c r="H12" s="72" t="e">
        <f t="shared" si="0"/>
        <v>#DIV/0!</v>
      </c>
    </row>
    <row r="13" spans="1:10" ht="72" customHeight="1">
      <c r="A13" s="18" t="s">
        <v>30</v>
      </c>
      <c r="B13" s="27" t="s">
        <v>49</v>
      </c>
      <c r="C13" s="27" t="s">
        <v>51</v>
      </c>
      <c r="D13" s="28"/>
      <c r="E13" s="28"/>
      <c r="F13" s="65">
        <v>5645</v>
      </c>
      <c r="G13" s="65">
        <v>2388.8</v>
      </c>
      <c r="H13" s="72">
        <f t="shared" si="0"/>
        <v>0.42317094774136405</v>
      </c>
      <c r="J13" s="69"/>
    </row>
    <row r="14" spans="1:8" ht="15" hidden="1">
      <c r="A14" s="47"/>
      <c r="B14" s="28"/>
      <c r="C14" s="28"/>
      <c r="D14" s="28"/>
      <c r="E14" s="28"/>
      <c r="F14" s="66"/>
      <c r="G14" s="66"/>
      <c r="H14" s="72" t="e">
        <f t="shared" si="0"/>
        <v>#DIV/0!</v>
      </c>
    </row>
    <row r="15" spans="1:8" ht="15" hidden="1">
      <c r="A15" s="13"/>
      <c r="B15" s="46"/>
      <c r="C15" s="28"/>
      <c r="D15" s="28"/>
      <c r="E15" s="28"/>
      <c r="F15" s="66"/>
      <c r="G15" s="66"/>
      <c r="H15" s="72" t="e">
        <f t="shared" si="0"/>
        <v>#DIV/0!</v>
      </c>
    </row>
    <row r="16" spans="1:8" ht="15" hidden="1">
      <c r="A16" s="48"/>
      <c r="B16" s="28"/>
      <c r="C16" s="28"/>
      <c r="D16" s="28"/>
      <c r="E16" s="28"/>
      <c r="F16" s="66"/>
      <c r="G16" s="66"/>
      <c r="H16" s="72" t="e">
        <f t="shared" si="0"/>
        <v>#DIV/0!</v>
      </c>
    </row>
    <row r="17" spans="1:8" ht="15" hidden="1">
      <c r="A17" s="19"/>
      <c r="B17" s="28"/>
      <c r="C17" s="28"/>
      <c r="D17" s="28"/>
      <c r="E17" s="28"/>
      <c r="F17" s="66"/>
      <c r="G17" s="66"/>
      <c r="H17" s="72" t="e">
        <f t="shared" si="0"/>
        <v>#DIV/0!</v>
      </c>
    </row>
    <row r="18" spans="1:8" ht="71.25" customHeight="1">
      <c r="A18" s="18" t="s">
        <v>32</v>
      </c>
      <c r="B18" s="27" t="s">
        <v>49</v>
      </c>
      <c r="C18" s="27" t="s">
        <v>53</v>
      </c>
      <c r="D18" s="27"/>
      <c r="E18" s="27"/>
      <c r="F18" s="65">
        <v>35171.6</v>
      </c>
      <c r="G18" s="65">
        <v>12892.4</v>
      </c>
      <c r="H18" s="72">
        <f t="shared" si="0"/>
        <v>0.36655710857623763</v>
      </c>
    </row>
    <row r="19" spans="1:8" ht="15" hidden="1">
      <c r="A19" s="47"/>
      <c r="B19" s="28"/>
      <c r="C19" s="28"/>
      <c r="D19" s="28"/>
      <c r="E19" s="28"/>
      <c r="F19" s="66"/>
      <c r="G19" s="66"/>
      <c r="H19" s="72" t="e">
        <f t="shared" si="0"/>
        <v>#DIV/0!</v>
      </c>
    </row>
    <row r="20" spans="1:8" ht="15" hidden="1">
      <c r="A20" s="13"/>
      <c r="B20" s="46"/>
      <c r="C20" s="28"/>
      <c r="D20" s="28"/>
      <c r="E20" s="28"/>
      <c r="F20" s="66"/>
      <c r="G20" s="66"/>
      <c r="H20" s="72" t="e">
        <f t="shared" si="0"/>
        <v>#DIV/0!</v>
      </c>
    </row>
    <row r="21" spans="1:8" ht="29.25" customHeight="1" hidden="1">
      <c r="A21" s="44"/>
      <c r="B21" s="46"/>
      <c r="C21" s="28"/>
      <c r="D21" s="28"/>
      <c r="E21" s="28"/>
      <c r="F21" s="66"/>
      <c r="G21" s="66"/>
      <c r="H21" s="72" t="e">
        <f t="shared" si="0"/>
        <v>#DIV/0!</v>
      </c>
    </row>
    <row r="22" spans="1:8" s="52" customFormat="1" ht="15" hidden="1">
      <c r="A22" s="43" t="s">
        <v>68</v>
      </c>
      <c r="B22" s="50" t="s">
        <v>49</v>
      </c>
      <c r="C22" s="27" t="s">
        <v>59</v>
      </c>
      <c r="D22" s="27"/>
      <c r="E22" s="27"/>
      <c r="F22" s="65"/>
      <c r="G22" s="65"/>
      <c r="H22" s="72" t="e">
        <f t="shared" si="0"/>
        <v>#DIV/0!</v>
      </c>
    </row>
    <row r="23" spans="1:8" ht="30" hidden="1">
      <c r="A23" s="13" t="s">
        <v>31</v>
      </c>
      <c r="B23" s="28" t="s">
        <v>49</v>
      </c>
      <c r="C23" s="28" t="s">
        <v>59</v>
      </c>
      <c r="D23" s="28" t="s">
        <v>52</v>
      </c>
      <c r="E23" s="28">
        <v>500</v>
      </c>
      <c r="F23" s="66"/>
      <c r="G23" s="66"/>
      <c r="H23" s="72" t="e">
        <f t="shared" si="0"/>
        <v>#DIV/0!</v>
      </c>
    </row>
    <row r="24" spans="1:8" ht="28.5" hidden="1">
      <c r="A24" s="49" t="s">
        <v>33</v>
      </c>
      <c r="B24" s="27" t="s">
        <v>49</v>
      </c>
      <c r="C24" s="27">
        <v>11</v>
      </c>
      <c r="D24" s="28"/>
      <c r="E24" s="28"/>
      <c r="F24" s="65"/>
      <c r="G24" s="65"/>
      <c r="H24" s="72" t="e">
        <f t="shared" si="0"/>
        <v>#DIV/0!</v>
      </c>
    </row>
    <row r="25" spans="1:8" ht="15.75" customHeight="1" hidden="1">
      <c r="A25" s="19" t="s">
        <v>34</v>
      </c>
      <c r="B25" s="28" t="s">
        <v>49</v>
      </c>
      <c r="C25" s="28">
        <v>11</v>
      </c>
      <c r="D25" s="28" t="s">
        <v>54</v>
      </c>
      <c r="E25" s="28"/>
      <c r="F25" s="66"/>
      <c r="G25" s="66"/>
      <c r="H25" s="72" t="e">
        <f t="shared" si="0"/>
        <v>#DIV/0!</v>
      </c>
    </row>
    <row r="26" spans="1:8" ht="30" hidden="1">
      <c r="A26" s="19" t="s">
        <v>35</v>
      </c>
      <c r="B26" s="28" t="s">
        <v>49</v>
      </c>
      <c r="C26" s="28">
        <v>11</v>
      </c>
      <c r="D26" s="28" t="s">
        <v>54</v>
      </c>
      <c r="E26" s="28" t="s">
        <v>55</v>
      </c>
      <c r="F26" s="66"/>
      <c r="G26" s="66"/>
      <c r="H26" s="72" t="e">
        <f t="shared" si="0"/>
        <v>#DIV/0!</v>
      </c>
    </row>
    <row r="27" spans="1:8" ht="0.75" customHeight="1" hidden="1">
      <c r="A27" s="18" t="s">
        <v>36</v>
      </c>
      <c r="B27" s="27" t="s">
        <v>49</v>
      </c>
      <c r="C27" s="27" t="s">
        <v>78</v>
      </c>
      <c r="D27" s="27"/>
      <c r="E27" s="28"/>
      <c r="F27" s="65">
        <v>0</v>
      </c>
      <c r="G27" s="65">
        <v>0</v>
      </c>
      <c r="H27" s="72"/>
    </row>
    <row r="28" spans="1:8" ht="15" hidden="1">
      <c r="A28" s="19"/>
      <c r="B28" s="28"/>
      <c r="C28" s="28"/>
      <c r="D28" s="28"/>
      <c r="E28" s="28"/>
      <c r="F28" s="66"/>
      <c r="G28" s="66"/>
      <c r="H28" s="72" t="e">
        <f t="shared" si="0"/>
        <v>#DIV/0!</v>
      </c>
    </row>
    <row r="29" spans="1:8" ht="15" hidden="1">
      <c r="A29" s="19"/>
      <c r="B29" s="28"/>
      <c r="C29" s="28"/>
      <c r="D29" s="28"/>
      <c r="E29" s="28"/>
      <c r="F29" s="66"/>
      <c r="G29" s="66"/>
      <c r="H29" s="72" t="e">
        <f t="shared" si="0"/>
        <v>#DIV/0!</v>
      </c>
    </row>
    <row r="30" spans="1:8" ht="15">
      <c r="A30" s="18" t="s">
        <v>36</v>
      </c>
      <c r="B30" s="27" t="s">
        <v>49</v>
      </c>
      <c r="C30" s="27" t="s">
        <v>78</v>
      </c>
      <c r="D30" s="27"/>
      <c r="E30" s="27"/>
      <c r="F30" s="65">
        <v>800</v>
      </c>
      <c r="G30" s="65">
        <v>0</v>
      </c>
      <c r="H30" s="72"/>
    </row>
    <row r="31" spans="1:8" ht="28.5">
      <c r="A31" s="18" t="s">
        <v>37</v>
      </c>
      <c r="B31" s="27" t="s">
        <v>49</v>
      </c>
      <c r="C31" s="27" t="s">
        <v>85</v>
      </c>
      <c r="D31" s="28"/>
      <c r="E31" s="28"/>
      <c r="F31" s="65">
        <v>32475.6</v>
      </c>
      <c r="G31" s="65">
        <v>11813.6</v>
      </c>
      <c r="H31" s="72">
        <f t="shared" si="0"/>
        <v>0.3637684908054047</v>
      </c>
    </row>
    <row r="32" spans="1:8" ht="15.75">
      <c r="A32" s="17" t="s">
        <v>80</v>
      </c>
      <c r="B32" s="25" t="s">
        <v>50</v>
      </c>
      <c r="C32" s="25"/>
      <c r="D32" s="25"/>
      <c r="E32" s="25"/>
      <c r="F32" s="62">
        <v>448.3</v>
      </c>
      <c r="G32" s="62">
        <v>190.8</v>
      </c>
      <c r="H32" s="72">
        <f t="shared" si="0"/>
        <v>0.4256078518848985</v>
      </c>
    </row>
    <row r="33" spans="1:8" ht="28.5">
      <c r="A33" s="18" t="s">
        <v>81</v>
      </c>
      <c r="B33" s="27" t="s">
        <v>50</v>
      </c>
      <c r="C33" s="27" t="s">
        <v>51</v>
      </c>
      <c r="D33" s="27"/>
      <c r="E33" s="27"/>
      <c r="F33" s="65">
        <v>448.3</v>
      </c>
      <c r="G33" s="65">
        <v>190.8</v>
      </c>
      <c r="H33" s="72">
        <f t="shared" si="0"/>
        <v>0.4256078518848985</v>
      </c>
    </row>
    <row r="34" spans="1:8" ht="16.5" customHeight="1" hidden="1">
      <c r="A34" s="18"/>
      <c r="B34" s="27"/>
      <c r="C34" s="27"/>
      <c r="D34" s="28"/>
      <c r="E34" s="28"/>
      <c r="F34" s="65"/>
      <c r="G34" s="65"/>
      <c r="H34" s="72" t="e">
        <f t="shared" si="0"/>
        <v>#DIV/0!</v>
      </c>
    </row>
    <row r="35" spans="1:8" ht="15" hidden="1">
      <c r="A35" s="19"/>
      <c r="B35" s="28"/>
      <c r="C35" s="28"/>
      <c r="D35" s="28"/>
      <c r="E35" s="28"/>
      <c r="F35" s="66"/>
      <c r="G35" s="66"/>
      <c r="H35" s="72" t="e">
        <f t="shared" si="0"/>
        <v>#DIV/0!</v>
      </c>
    </row>
    <row r="36" spans="1:8" ht="15" hidden="1">
      <c r="A36" s="19"/>
      <c r="B36" s="28"/>
      <c r="C36" s="28"/>
      <c r="D36" s="28"/>
      <c r="E36" s="28"/>
      <c r="F36" s="66"/>
      <c r="G36" s="66"/>
      <c r="H36" s="72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6"/>
      <c r="G37" s="66"/>
      <c r="H37" s="72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6"/>
      <c r="G38" s="66"/>
      <c r="H38" s="72" t="e">
        <f t="shared" si="0"/>
        <v>#DIV/0!</v>
      </c>
    </row>
    <row r="39" spans="1:8" ht="32.25" customHeight="1">
      <c r="A39" s="17" t="s">
        <v>38</v>
      </c>
      <c r="B39" s="25" t="s">
        <v>51</v>
      </c>
      <c r="C39" s="26"/>
      <c r="D39" s="26"/>
      <c r="E39" s="26"/>
      <c r="F39" s="64">
        <v>3080</v>
      </c>
      <c r="G39" s="64">
        <v>1177</v>
      </c>
      <c r="H39" s="72">
        <f t="shared" si="0"/>
        <v>0.3821428571428571</v>
      </c>
    </row>
    <row r="40" spans="1:8" ht="57">
      <c r="A40" s="14" t="s">
        <v>70</v>
      </c>
      <c r="B40" s="27" t="s">
        <v>51</v>
      </c>
      <c r="C40" s="27" t="s">
        <v>69</v>
      </c>
      <c r="D40" s="27"/>
      <c r="E40" s="27"/>
      <c r="F40" s="65">
        <v>3080</v>
      </c>
      <c r="G40" s="65">
        <v>1177</v>
      </c>
      <c r="H40" s="72">
        <f>G40/F40</f>
        <v>0.3821428571428571</v>
      </c>
    </row>
    <row r="41" spans="1:8" ht="15" hidden="1">
      <c r="A41" s="13"/>
      <c r="B41" s="28"/>
      <c r="C41" s="28"/>
      <c r="D41" s="34"/>
      <c r="E41" s="46"/>
      <c r="F41" s="66"/>
      <c r="G41" s="66"/>
      <c r="H41" s="72" t="e">
        <f t="shared" si="0"/>
        <v>#DIV/0!</v>
      </c>
    </row>
    <row r="42" spans="1:8" ht="15" hidden="1">
      <c r="A42" s="13"/>
      <c r="B42" s="28"/>
      <c r="C42" s="28"/>
      <c r="D42" s="34"/>
      <c r="E42" s="46"/>
      <c r="F42" s="66"/>
      <c r="G42" s="66"/>
      <c r="H42" s="72" t="e">
        <f t="shared" si="0"/>
        <v>#DIV/0!</v>
      </c>
    </row>
    <row r="43" spans="1:8" ht="15.75">
      <c r="A43" s="17" t="s">
        <v>39</v>
      </c>
      <c r="B43" s="25" t="s">
        <v>53</v>
      </c>
      <c r="C43" s="26"/>
      <c r="D43" s="54"/>
      <c r="E43" s="26"/>
      <c r="F43" s="64">
        <f>F52+F53</f>
        <v>37464.9</v>
      </c>
      <c r="G43" s="64">
        <f>G52+G53</f>
        <v>16767</v>
      </c>
      <c r="H43" s="72">
        <f t="shared" si="0"/>
        <v>0.447538896407037</v>
      </c>
    </row>
    <row r="44" spans="1:8" ht="15" hidden="1">
      <c r="A44" s="18" t="s">
        <v>40</v>
      </c>
      <c r="B44" s="27" t="s">
        <v>53</v>
      </c>
      <c r="C44" s="27" t="s">
        <v>56</v>
      </c>
      <c r="D44" s="27"/>
      <c r="E44" s="27"/>
      <c r="F44" s="65"/>
      <c r="G44" s="65"/>
      <c r="H44" s="72" t="e">
        <f t="shared" si="0"/>
        <v>#DIV/0!</v>
      </c>
    </row>
    <row r="45" spans="1:8" ht="15" hidden="1">
      <c r="A45" s="19" t="s">
        <v>41</v>
      </c>
      <c r="B45" s="28" t="s">
        <v>53</v>
      </c>
      <c r="C45" s="28" t="s">
        <v>56</v>
      </c>
      <c r="D45" s="28">
        <v>3030000</v>
      </c>
      <c r="E45" s="28"/>
      <c r="F45" s="66"/>
      <c r="G45" s="66"/>
      <c r="H45" s="72" t="e">
        <f t="shared" si="0"/>
        <v>#DIV/0!</v>
      </c>
    </row>
    <row r="46" spans="1:8" ht="30" hidden="1">
      <c r="A46" s="19" t="s">
        <v>42</v>
      </c>
      <c r="B46" s="28" t="s">
        <v>53</v>
      </c>
      <c r="C46" s="28" t="s">
        <v>56</v>
      </c>
      <c r="D46" s="28">
        <v>3030200</v>
      </c>
      <c r="E46" s="28" t="s">
        <v>57</v>
      </c>
      <c r="F46" s="66"/>
      <c r="G46" s="66"/>
      <c r="H46" s="72" t="e">
        <f t="shared" si="0"/>
        <v>#DIV/0!</v>
      </c>
    </row>
    <row r="47" spans="1:8" s="52" customFormat="1" ht="15" hidden="1">
      <c r="A47" s="13"/>
      <c r="B47" s="28"/>
      <c r="C47" s="28"/>
      <c r="D47" s="34"/>
      <c r="E47" s="27"/>
      <c r="F47" s="67"/>
      <c r="G47" s="66"/>
      <c r="H47" s="72" t="e">
        <f t="shared" si="0"/>
        <v>#DIV/0!</v>
      </c>
    </row>
    <row r="48" spans="1:8" s="52" customFormat="1" ht="15" hidden="1">
      <c r="A48" s="13"/>
      <c r="B48" s="28"/>
      <c r="C48" s="28"/>
      <c r="D48" s="34"/>
      <c r="E48" s="55"/>
      <c r="F48" s="67"/>
      <c r="G48" s="66"/>
      <c r="H48" s="72" t="e">
        <f t="shared" si="0"/>
        <v>#DIV/0!</v>
      </c>
    </row>
    <row r="49" spans="1:8" s="52" customFormat="1" ht="15" hidden="1">
      <c r="A49" s="13"/>
      <c r="B49" s="28"/>
      <c r="C49" s="28"/>
      <c r="D49" s="34"/>
      <c r="E49" s="55"/>
      <c r="F49" s="67"/>
      <c r="G49" s="66"/>
      <c r="H49" s="72" t="e">
        <f t="shared" si="0"/>
        <v>#DIV/0!</v>
      </c>
    </row>
    <row r="50" spans="1:8" s="52" customFormat="1" ht="15" hidden="1">
      <c r="A50" s="13"/>
      <c r="B50" s="28"/>
      <c r="C50" s="28"/>
      <c r="D50" s="34"/>
      <c r="E50" s="55"/>
      <c r="F50" s="67"/>
      <c r="G50" s="66"/>
      <c r="H50" s="72" t="e">
        <f t="shared" si="0"/>
        <v>#DIV/0!</v>
      </c>
    </row>
    <row r="51" spans="1:8" s="52" customFormat="1" ht="15" hidden="1">
      <c r="A51" s="13"/>
      <c r="B51" s="28"/>
      <c r="C51" s="28"/>
      <c r="D51" s="34"/>
      <c r="E51" s="27"/>
      <c r="F51" s="67"/>
      <c r="G51" s="66"/>
      <c r="H51" s="72" t="e">
        <f t="shared" si="0"/>
        <v>#DIV/0!</v>
      </c>
    </row>
    <row r="52" spans="1:8" s="51" customFormat="1" ht="30" customHeight="1">
      <c r="A52" s="14" t="s">
        <v>90</v>
      </c>
      <c r="B52" s="27" t="s">
        <v>53</v>
      </c>
      <c r="C52" s="27" t="s">
        <v>69</v>
      </c>
      <c r="D52" s="82"/>
      <c r="E52" s="82"/>
      <c r="F52" s="68">
        <v>22664.9</v>
      </c>
      <c r="G52" s="65">
        <v>16432</v>
      </c>
      <c r="H52" s="72">
        <f t="shared" si="0"/>
        <v>0.7249976836429898</v>
      </c>
    </row>
    <row r="53" spans="1:8" s="52" customFormat="1" ht="28.5">
      <c r="A53" s="14" t="s">
        <v>71</v>
      </c>
      <c r="B53" s="27" t="s">
        <v>53</v>
      </c>
      <c r="C53" s="27" t="s">
        <v>72</v>
      </c>
      <c r="D53" s="33"/>
      <c r="E53" s="33"/>
      <c r="F53" s="68">
        <v>14800</v>
      </c>
      <c r="G53" s="65">
        <v>335</v>
      </c>
      <c r="H53" s="72">
        <f t="shared" si="0"/>
        <v>0.022635135135135136</v>
      </c>
    </row>
    <row r="54" spans="1:8" ht="16.5" customHeight="1">
      <c r="A54" s="17" t="s">
        <v>43</v>
      </c>
      <c r="B54" s="25" t="s">
        <v>58</v>
      </c>
      <c r="C54" s="26"/>
      <c r="D54" s="54"/>
      <c r="E54" s="54"/>
      <c r="F54" s="64">
        <f>F55+F58+F59+F60</f>
        <v>226994.3</v>
      </c>
      <c r="G54" s="64">
        <f>G55+G58+G59+G60</f>
        <v>156276.30000000002</v>
      </c>
      <c r="H54" s="72">
        <f t="shared" si="0"/>
        <v>0.6884591375201934</v>
      </c>
    </row>
    <row r="55" spans="1:8" ht="15.75">
      <c r="A55" s="20" t="s">
        <v>44</v>
      </c>
      <c r="B55" s="27" t="s">
        <v>58</v>
      </c>
      <c r="C55" s="27" t="s">
        <v>49</v>
      </c>
      <c r="D55" s="27"/>
      <c r="E55" s="27"/>
      <c r="F55" s="65">
        <v>90300</v>
      </c>
      <c r="G55" s="65">
        <v>72142.6</v>
      </c>
      <c r="H55" s="72">
        <f t="shared" si="0"/>
        <v>0.798921373200443</v>
      </c>
    </row>
    <row r="56" spans="1:8" ht="15" hidden="1">
      <c r="A56" s="19"/>
      <c r="B56" s="28"/>
      <c r="C56" s="28"/>
      <c r="D56" s="28"/>
      <c r="E56" s="28"/>
      <c r="F56" s="66"/>
      <c r="G56" s="66"/>
      <c r="H56" s="72" t="e">
        <f t="shared" si="0"/>
        <v>#DIV/0!</v>
      </c>
    </row>
    <row r="57" spans="1:8" ht="15" hidden="1">
      <c r="A57" s="19"/>
      <c r="B57" s="28"/>
      <c r="C57" s="28"/>
      <c r="D57" s="28"/>
      <c r="E57" s="28"/>
      <c r="F57" s="66"/>
      <c r="G57" s="66"/>
      <c r="H57" s="72" t="e">
        <f t="shared" si="0"/>
        <v>#DIV/0!</v>
      </c>
    </row>
    <row r="58" spans="1:8" ht="15">
      <c r="A58" s="14" t="s">
        <v>73</v>
      </c>
      <c r="B58" s="27" t="s">
        <v>58</v>
      </c>
      <c r="C58" s="27" t="s">
        <v>50</v>
      </c>
      <c r="D58" s="53"/>
      <c r="E58" s="28"/>
      <c r="F58" s="65">
        <v>13100</v>
      </c>
      <c r="G58" s="65">
        <v>0</v>
      </c>
      <c r="H58" s="72">
        <f t="shared" si="0"/>
        <v>0</v>
      </c>
    </row>
    <row r="59" spans="1:9" ht="15.75">
      <c r="A59" s="20" t="s">
        <v>45</v>
      </c>
      <c r="B59" s="27" t="s">
        <v>58</v>
      </c>
      <c r="C59" s="27" t="s">
        <v>51</v>
      </c>
      <c r="D59" s="56"/>
      <c r="E59" s="27"/>
      <c r="F59" s="65">
        <v>82049.6</v>
      </c>
      <c r="G59" s="65">
        <v>63361.3</v>
      </c>
      <c r="H59" s="72">
        <f t="shared" si="0"/>
        <v>0.7722316744993272</v>
      </c>
      <c r="I59" s="69"/>
    </row>
    <row r="60" spans="1:8" s="60" customFormat="1" ht="34.5" customHeight="1">
      <c r="A60" s="11" t="s">
        <v>99</v>
      </c>
      <c r="B60" s="27" t="s">
        <v>58</v>
      </c>
      <c r="C60" s="27" t="s">
        <v>58</v>
      </c>
      <c r="D60" s="56"/>
      <c r="E60" s="56"/>
      <c r="F60" s="65">
        <v>41544.7</v>
      </c>
      <c r="G60" s="65">
        <v>20772.4</v>
      </c>
      <c r="H60" s="72">
        <f t="shared" si="0"/>
        <v>0.5000012035229524</v>
      </c>
    </row>
    <row r="61" spans="1:8" s="60" customFormat="1" ht="22.5" customHeight="1">
      <c r="A61" s="10" t="s">
        <v>82</v>
      </c>
      <c r="B61" s="27" t="s">
        <v>59</v>
      </c>
      <c r="C61" s="27"/>
      <c r="D61" s="56"/>
      <c r="E61" s="56"/>
      <c r="F61" s="65">
        <v>390.5</v>
      </c>
      <c r="G61" s="65">
        <v>63.5</v>
      </c>
      <c r="H61" s="72">
        <f t="shared" si="0"/>
        <v>0.16261203585147246</v>
      </c>
    </row>
    <row r="62" spans="1:8" s="52" customFormat="1" ht="29.25" customHeight="1">
      <c r="A62" s="14" t="s">
        <v>83</v>
      </c>
      <c r="B62" s="27" t="s">
        <v>59</v>
      </c>
      <c r="C62" s="27" t="s">
        <v>59</v>
      </c>
      <c r="D62" s="27"/>
      <c r="E62" s="56"/>
      <c r="F62" s="65">
        <v>390.5</v>
      </c>
      <c r="G62" s="65">
        <v>63.5</v>
      </c>
      <c r="H62" s="72">
        <f t="shared" si="0"/>
        <v>0.16261203585147246</v>
      </c>
    </row>
    <row r="63" spans="1:8" s="52" customFormat="1" ht="23.25" customHeight="1">
      <c r="A63" s="10" t="s">
        <v>93</v>
      </c>
      <c r="B63" s="27" t="s">
        <v>56</v>
      </c>
      <c r="C63" s="27"/>
      <c r="D63" s="56"/>
      <c r="E63" s="56"/>
      <c r="F63" s="65">
        <v>3318.4</v>
      </c>
      <c r="G63" s="65">
        <v>1796.6</v>
      </c>
      <c r="H63" s="72">
        <f>G63/F63</f>
        <v>0.5414054966248795</v>
      </c>
    </row>
    <row r="64" spans="1:8" ht="15.75">
      <c r="A64" s="17" t="s">
        <v>46</v>
      </c>
      <c r="B64" s="25">
        <v>10</v>
      </c>
      <c r="C64" s="26"/>
      <c r="D64" s="54"/>
      <c r="E64" s="54"/>
      <c r="F64" s="64">
        <v>1800</v>
      </c>
      <c r="G64" s="64">
        <f>G65+G66</f>
        <v>399.3</v>
      </c>
      <c r="H64" s="72">
        <f t="shared" si="0"/>
        <v>0.22183333333333333</v>
      </c>
    </row>
    <row r="65" spans="1:8" ht="15.75">
      <c r="A65" s="17" t="s">
        <v>108</v>
      </c>
      <c r="B65" s="25" t="s">
        <v>109</v>
      </c>
      <c r="C65" s="26" t="s">
        <v>49</v>
      </c>
      <c r="D65" s="54"/>
      <c r="E65" s="54"/>
      <c r="F65" s="64">
        <v>300</v>
      </c>
      <c r="G65" s="64">
        <v>0</v>
      </c>
      <c r="H65" s="72">
        <f t="shared" si="0"/>
        <v>0</v>
      </c>
    </row>
    <row r="66" spans="1:8" ht="16.5" customHeight="1">
      <c r="A66" s="18" t="s">
        <v>47</v>
      </c>
      <c r="B66" s="27">
        <v>10</v>
      </c>
      <c r="C66" s="27" t="s">
        <v>51</v>
      </c>
      <c r="D66" s="27"/>
      <c r="E66" s="27"/>
      <c r="F66" s="65">
        <v>1500</v>
      </c>
      <c r="G66" s="65">
        <v>399.3</v>
      </c>
      <c r="H66" s="72">
        <f t="shared" si="0"/>
        <v>0.2662</v>
      </c>
    </row>
    <row r="67" spans="1:8" ht="15" hidden="1">
      <c r="A67" s="47"/>
      <c r="B67" s="28"/>
      <c r="C67" s="28"/>
      <c r="D67" s="28"/>
      <c r="E67" s="28"/>
      <c r="F67" s="66"/>
      <c r="G67" s="66"/>
      <c r="H67" s="72" t="e">
        <f t="shared" si="0"/>
        <v>#DIV/0!</v>
      </c>
    </row>
    <row r="68" spans="1:8" ht="15" hidden="1">
      <c r="A68" s="19"/>
      <c r="B68" s="46"/>
      <c r="C68" s="28"/>
      <c r="D68" s="28"/>
      <c r="E68" s="28"/>
      <c r="F68" s="66"/>
      <c r="G68" s="66"/>
      <c r="H68" s="72" t="e">
        <f t="shared" si="0"/>
        <v>#DIV/0!</v>
      </c>
    </row>
    <row r="69" spans="1:8" ht="15" hidden="1">
      <c r="A69" s="48"/>
      <c r="B69" s="28"/>
      <c r="C69" s="28"/>
      <c r="D69" s="28"/>
      <c r="E69" s="28"/>
      <c r="F69" s="66"/>
      <c r="G69" s="66"/>
      <c r="H69" s="72" t="e">
        <f t="shared" si="0"/>
        <v>#DIV/0!</v>
      </c>
    </row>
    <row r="70" spans="1:8" ht="15" hidden="1">
      <c r="A70" s="19"/>
      <c r="B70" s="28"/>
      <c r="C70" s="28"/>
      <c r="D70" s="28"/>
      <c r="E70" s="28"/>
      <c r="F70" s="66"/>
      <c r="G70" s="66"/>
      <c r="H70" s="72" t="e">
        <f t="shared" si="0"/>
        <v>#DIV/0!</v>
      </c>
    </row>
    <row r="71" spans="1:8" ht="15" hidden="1">
      <c r="A71" s="58"/>
      <c r="B71" s="46"/>
      <c r="C71" s="28"/>
      <c r="D71" s="28"/>
      <c r="E71" s="28"/>
      <c r="F71" s="66"/>
      <c r="G71" s="66"/>
      <c r="H71" s="72" t="e">
        <f t="shared" si="0"/>
        <v>#DIV/0!</v>
      </c>
    </row>
    <row r="72" spans="1:8" ht="15" hidden="1">
      <c r="A72" s="19"/>
      <c r="B72" s="46"/>
      <c r="C72" s="28"/>
      <c r="D72" s="28"/>
      <c r="E72" s="28"/>
      <c r="F72" s="66"/>
      <c r="G72" s="66"/>
      <c r="H72" s="72" t="e">
        <f t="shared" si="0"/>
        <v>#DIV/0!</v>
      </c>
    </row>
    <row r="73" spans="1:8" ht="15" hidden="1">
      <c r="A73" s="18"/>
      <c r="B73" s="27"/>
      <c r="C73" s="27"/>
      <c r="D73" s="27"/>
      <c r="E73" s="27"/>
      <c r="F73" s="65"/>
      <c r="G73" s="65"/>
      <c r="H73" s="72" t="e">
        <f t="shared" si="0"/>
        <v>#DIV/0!</v>
      </c>
    </row>
    <row r="74" spans="1:8" ht="15" hidden="1">
      <c r="A74" s="19"/>
      <c r="B74" s="46"/>
      <c r="C74" s="28"/>
      <c r="D74" s="28"/>
      <c r="E74" s="28"/>
      <c r="F74" s="66"/>
      <c r="G74" s="66"/>
      <c r="H74" s="72" t="e">
        <f t="shared" si="0"/>
        <v>#DIV/0!</v>
      </c>
    </row>
    <row r="75" spans="1:8" ht="15" hidden="1">
      <c r="A75" s="19"/>
      <c r="B75" s="46"/>
      <c r="C75" s="28"/>
      <c r="D75" s="28"/>
      <c r="E75" s="28"/>
      <c r="F75" s="66"/>
      <c r="G75" s="66"/>
      <c r="H75" s="72" t="e">
        <f t="shared" si="0"/>
        <v>#DIV/0!</v>
      </c>
    </row>
    <row r="76" spans="1:8" ht="15" hidden="1">
      <c r="A76" s="19"/>
      <c r="B76" s="46"/>
      <c r="C76" s="28"/>
      <c r="D76" s="28"/>
      <c r="E76" s="28"/>
      <c r="F76" s="66"/>
      <c r="G76" s="66"/>
      <c r="H76" s="72" t="e">
        <f aca="true" t="shared" si="1" ref="H76:H100">G76/F76</f>
        <v>#DIV/0!</v>
      </c>
    </row>
    <row r="77" spans="1:8" ht="15" hidden="1">
      <c r="A77" s="13"/>
      <c r="B77" s="46"/>
      <c r="C77" s="28"/>
      <c r="D77" s="28"/>
      <c r="E77" s="28"/>
      <c r="F77" s="66"/>
      <c r="G77" s="66"/>
      <c r="H77" s="72" t="e">
        <f t="shared" si="1"/>
        <v>#DIV/0!</v>
      </c>
    </row>
    <row r="78" spans="1:8" ht="15" hidden="1">
      <c r="A78" s="13"/>
      <c r="B78" s="46"/>
      <c r="C78" s="28"/>
      <c r="D78" s="28"/>
      <c r="E78" s="28"/>
      <c r="F78" s="66"/>
      <c r="G78" s="66"/>
      <c r="H78" s="72" t="e">
        <f t="shared" si="1"/>
        <v>#DIV/0!</v>
      </c>
    </row>
    <row r="79" spans="1:8" ht="15" hidden="1">
      <c r="A79" s="13"/>
      <c r="B79" s="46"/>
      <c r="C79" s="28"/>
      <c r="D79" s="28"/>
      <c r="E79" s="28"/>
      <c r="F79" s="66"/>
      <c r="G79" s="66"/>
      <c r="H79" s="72" t="e">
        <f t="shared" si="1"/>
        <v>#DIV/0!</v>
      </c>
    </row>
    <row r="80" spans="1:8" ht="15" hidden="1">
      <c r="A80" s="13"/>
      <c r="B80" s="46"/>
      <c r="C80" s="28"/>
      <c r="D80" s="28"/>
      <c r="E80" s="28"/>
      <c r="F80" s="66"/>
      <c r="G80" s="66"/>
      <c r="H80" s="72" t="e">
        <f t="shared" si="1"/>
        <v>#DIV/0!</v>
      </c>
    </row>
    <row r="81" spans="1:8" ht="15" hidden="1">
      <c r="A81" s="13"/>
      <c r="B81" s="46"/>
      <c r="C81" s="28"/>
      <c r="D81" s="28"/>
      <c r="E81" s="28"/>
      <c r="F81" s="66"/>
      <c r="G81" s="66"/>
      <c r="H81" s="72" t="e">
        <f t="shared" si="1"/>
        <v>#DIV/0!</v>
      </c>
    </row>
    <row r="82" spans="1:8" ht="15" hidden="1">
      <c r="A82" s="13"/>
      <c r="B82" s="46"/>
      <c r="C82" s="28"/>
      <c r="D82" s="28"/>
      <c r="E82" s="28"/>
      <c r="F82" s="66"/>
      <c r="G82" s="66"/>
      <c r="H82" s="72" t="e">
        <f t="shared" si="1"/>
        <v>#DIV/0!</v>
      </c>
    </row>
    <row r="83" spans="1:8" ht="15" hidden="1">
      <c r="A83" s="13"/>
      <c r="B83" s="46"/>
      <c r="C83" s="28"/>
      <c r="D83" s="28"/>
      <c r="E83" s="28"/>
      <c r="F83" s="66"/>
      <c r="G83" s="66"/>
      <c r="H83" s="72" t="e">
        <f t="shared" si="1"/>
        <v>#DIV/0!</v>
      </c>
    </row>
    <row r="84" spans="1:8" ht="15" hidden="1">
      <c r="A84" s="13"/>
      <c r="B84" s="46"/>
      <c r="C84" s="28"/>
      <c r="D84" s="28"/>
      <c r="E84" s="28"/>
      <c r="F84" s="66"/>
      <c r="G84" s="66"/>
      <c r="H84" s="72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6"/>
      <c r="G85" s="66"/>
      <c r="H85" s="72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6"/>
      <c r="G86" s="66"/>
      <c r="H86" s="72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6"/>
      <c r="G87" s="66"/>
      <c r="H87" s="72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6"/>
      <c r="G88" s="66"/>
      <c r="H88" s="72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6"/>
      <c r="G89" s="66"/>
      <c r="H89" s="72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6"/>
      <c r="G90" s="66"/>
      <c r="H90" s="72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6"/>
      <c r="G91" s="66"/>
      <c r="H91" s="72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6"/>
      <c r="G92" s="66"/>
      <c r="H92" s="72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6"/>
      <c r="G93" s="66"/>
      <c r="H93" s="72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6"/>
      <c r="G94" s="66"/>
      <c r="H94" s="72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6"/>
      <c r="G95" s="66"/>
      <c r="H95" s="72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6"/>
      <c r="G96" s="66"/>
      <c r="H96" s="72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6"/>
      <c r="G97" s="66"/>
      <c r="H97" s="72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6"/>
      <c r="G98" s="66"/>
      <c r="H98" s="72" t="e">
        <f t="shared" si="1"/>
        <v>#DIV/0!</v>
      </c>
    </row>
    <row r="99" spans="1:8" ht="15.75">
      <c r="A99" s="10" t="s">
        <v>105</v>
      </c>
      <c r="B99" s="99" t="s">
        <v>78</v>
      </c>
      <c r="C99" s="28"/>
      <c r="D99" s="28"/>
      <c r="E99" s="28"/>
      <c r="F99" s="63">
        <v>184</v>
      </c>
      <c r="G99" s="63">
        <v>45.3</v>
      </c>
      <c r="H99" s="72">
        <f t="shared" si="1"/>
        <v>0.24619565217391304</v>
      </c>
    </row>
    <row r="100" spans="1:8" ht="15.75">
      <c r="A100" s="10" t="s">
        <v>106</v>
      </c>
      <c r="B100" s="99" t="s">
        <v>72</v>
      </c>
      <c r="C100" s="28"/>
      <c r="D100" s="28"/>
      <c r="E100" s="28"/>
      <c r="F100" s="63">
        <v>4965</v>
      </c>
      <c r="G100" s="63">
        <v>2482.5</v>
      </c>
      <c r="H100" s="72">
        <f t="shared" si="1"/>
        <v>0.5</v>
      </c>
    </row>
    <row r="101" spans="1:8" ht="16.5">
      <c r="A101" s="21" t="s">
        <v>48</v>
      </c>
      <c r="B101" s="28"/>
      <c r="C101" s="28"/>
      <c r="D101" s="28"/>
      <c r="E101" s="28"/>
      <c r="F101" s="65">
        <f>F9+F32+F39+F43+F54+F61+F63+F64+F99+F100</f>
        <v>352737.6</v>
      </c>
      <c r="G101" s="65">
        <f>G9+G32+G39+G43+G54+G61+G63+G66+G99+G100</f>
        <v>206293.1</v>
      </c>
      <c r="H101" s="71">
        <f>G101/F101</f>
        <v>0.584834449176952</v>
      </c>
    </row>
    <row r="102" spans="6:7" ht="12.75">
      <c r="F102" s="70"/>
      <c r="G102" s="69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81" t="s">
        <v>110</v>
      </c>
    </row>
    <row r="2" ht="15.75">
      <c r="C2" s="81" t="s">
        <v>111</v>
      </c>
    </row>
    <row r="3" ht="15.75">
      <c r="C3" s="81" t="s">
        <v>84</v>
      </c>
    </row>
    <row r="4" spans="3:5" ht="15">
      <c r="C4" s="104" t="s">
        <v>132</v>
      </c>
      <c r="D4" s="105"/>
      <c r="E4" s="105"/>
    </row>
    <row r="5" ht="27" customHeight="1"/>
    <row r="6" spans="1:4" ht="32.25" customHeight="1">
      <c r="A6" s="103" t="s">
        <v>128</v>
      </c>
      <c r="B6" s="103"/>
      <c r="C6" s="103"/>
      <c r="D6" s="103"/>
    </row>
    <row r="7" spans="1:4" ht="15">
      <c r="A7" s="35"/>
      <c r="D7" s="7" t="s">
        <v>1</v>
      </c>
    </row>
    <row r="8" spans="1:4" s="32" customFormat="1" ht="31.5">
      <c r="A8" s="9" t="s">
        <v>60</v>
      </c>
      <c r="B8" s="9" t="s">
        <v>61</v>
      </c>
      <c r="C8" s="29" t="s">
        <v>123</v>
      </c>
      <c r="D8" s="22" t="s">
        <v>124</v>
      </c>
    </row>
    <row r="9" spans="1:4" ht="14.25">
      <c r="A9" s="36"/>
      <c r="B9" s="18" t="s">
        <v>86</v>
      </c>
      <c r="C9" s="27" t="s">
        <v>129</v>
      </c>
      <c r="D9" s="100" t="s">
        <v>130</v>
      </c>
    </row>
    <row r="10" spans="1:4" ht="29.25" customHeight="1">
      <c r="A10" s="36"/>
      <c r="B10" s="18" t="s">
        <v>62</v>
      </c>
      <c r="C10" s="27"/>
      <c r="D10" s="100"/>
    </row>
    <row r="11" spans="1:4" ht="28.5">
      <c r="A11" s="37" t="s">
        <v>63</v>
      </c>
      <c r="B11" s="14" t="s">
        <v>64</v>
      </c>
      <c r="C11" s="101" t="s">
        <v>131</v>
      </c>
      <c r="D11" s="100"/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T13" sqref="T13"/>
    </sheetView>
  </sheetViews>
  <sheetFormatPr defaultColWidth="9.00390625" defaultRowHeight="12.75"/>
  <cols>
    <col min="2" max="2" width="18.625" style="0" customWidth="1"/>
    <col min="3" max="3" width="5.125" style="0" customWidth="1"/>
    <col min="4" max="4" width="6.87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6.375" style="0" customWidth="1"/>
    <col min="11" max="11" width="0.2421875" style="0" customWidth="1"/>
  </cols>
  <sheetData>
    <row r="1" spans="8:11" ht="12.75">
      <c r="H1" s="106" t="s">
        <v>134</v>
      </c>
      <c r="I1" s="107"/>
      <c r="J1" s="107"/>
      <c r="K1" s="107"/>
    </row>
    <row r="2" spans="8:11" ht="12.75">
      <c r="H2" s="107"/>
      <c r="I2" s="107"/>
      <c r="J2" s="107"/>
      <c r="K2" s="107"/>
    </row>
    <row r="3" spans="8:11" ht="12.75">
      <c r="H3" s="107"/>
      <c r="I3" s="107"/>
      <c r="J3" s="107"/>
      <c r="K3" s="107"/>
    </row>
    <row r="4" spans="8:10" ht="12.75">
      <c r="H4" t="s">
        <v>135</v>
      </c>
      <c r="J4" t="s">
        <v>136</v>
      </c>
    </row>
    <row r="5" spans="2:10" ht="15.75">
      <c r="B5" s="108"/>
      <c r="C5" s="108"/>
      <c r="D5" s="109" t="s">
        <v>137</v>
      </c>
      <c r="E5" s="109"/>
      <c r="F5" s="109"/>
      <c r="G5" s="109"/>
      <c r="H5" s="109"/>
      <c r="I5" s="108"/>
      <c r="J5" s="108"/>
    </row>
    <row r="6" spans="2:10" ht="15.75">
      <c r="B6" s="110" t="s">
        <v>138</v>
      </c>
      <c r="C6" s="110"/>
      <c r="D6" s="110"/>
      <c r="E6" s="110"/>
      <c r="F6" s="110"/>
      <c r="G6" s="110"/>
      <c r="H6" s="110"/>
      <c r="I6" s="110"/>
      <c r="J6" s="108"/>
    </row>
    <row r="7" spans="2:11" ht="15.75">
      <c r="B7" s="111" t="s">
        <v>139</v>
      </c>
      <c r="C7" s="111"/>
      <c r="D7" s="111"/>
      <c r="E7" s="111"/>
      <c r="F7" s="111"/>
      <c r="G7" s="111"/>
      <c r="H7" s="111"/>
      <c r="I7" s="111"/>
      <c r="J7" s="111"/>
      <c r="K7" s="105"/>
    </row>
    <row r="9" spans="1:11" ht="12.75">
      <c r="A9" s="112" t="s">
        <v>140</v>
      </c>
      <c r="B9" s="112"/>
      <c r="C9" s="112" t="s">
        <v>141</v>
      </c>
      <c r="D9" s="112"/>
      <c r="E9" s="112" t="s">
        <v>142</v>
      </c>
      <c r="F9" s="112"/>
      <c r="G9" s="112"/>
      <c r="H9" s="112" t="s">
        <v>143</v>
      </c>
      <c r="I9" s="112"/>
      <c r="J9" s="112"/>
      <c r="K9" s="112"/>
    </row>
    <row r="10" spans="1:11" ht="47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42" customHeight="1">
      <c r="A11" s="113" t="s">
        <v>144</v>
      </c>
      <c r="B11" s="114"/>
      <c r="C11" s="115">
        <v>13</v>
      </c>
      <c r="D11" s="116"/>
      <c r="E11" s="117">
        <v>8407</v>
      </c>
      <c r="F11" s="118"/>
      <c r="G11" s="119"/>
      <c r="H11" s="117">
        <v>7444.47</v>
      </c>
      <c r="I11" s="118"/>
      <c r="J11" s="118"/>
      <c r="K11" s="119"/>
    </row>
    <row r="12" spans="1:11" ht="48" customHeight="1">
      <c r="A12" s="113" t="s">
        <v>145</v>
      </c>
      <c r="B12" s="114"/>
      <c r="C12" s="115">
        <v>11</v>
      </c>
      <c r="D12" s="116"/>
      <c r="E12" s="117">
        <v>6407.89</v>
      </c>
      <c r="F12" s="118"/>
      <c r="G12" s="119"/>
      <c r="H12" s="117">
        <v>4192.08</v>
      </c>
      <c r="I12" s="118"/>
      <c r="J12" s="118"/>
      <c r="K12" s="119"/>
    </row>
    <row r="13" spans="1:11" ht="47.25" customHeight="1">
      <c r="A13" s="113" t="s">
        <v>146</v>
      </c>
      <c r="B13" s="114"/>
      <c r="C13" s="115">
        <v>38</v>
      </c>
      <c r="D13" s="116"/>
      <c r="E13" s="117">
        <v>13432.4</v>
      </c>
      <c r="F13" s="118"/>
      <c r="G13" s="119"/>
      <c r="H13" s="117">
        <v>10092.01</v>
      </c>
      <c r="I13" s="118"/>
      <c r="J13" s="118"/>
      <c r="K13" s="119"/>
    </row>
    <row r="14" spans="1:11" ht="105.75" customHeight="1">
      <c r="A14" s="113" t="s">
        <v>147</v>
      </c>
      <c r="B14" s="114"/>
      <c r="C14" s="115">
        <v>12</v>
      </c>
      <c r="D14" s="116"/>
      <c r="E14" s="117">
        <f>2133.19+19839.4</f>
        <v>21972.59</v>
      </c>
      <c r="F14" s="118"/>
      <c r="G14" s="119"/>
      <c r="H14" s="117">
        <f>3639.96+983.7</f>
        <v>4623.66</v>
      </c>
      <c r="I14" s="118"/>
      <c r="J14" s="118"/>
      <c r="K14" s="119"/>
    </row>
    <row r="15" spans="1:11" ht="92.25" customHeight="1">
      <c r="A15" s="113" t="s">
        <v>148</v>
      </c>
      <c r="B15" s="114"/>
      <c r="C15" s="115">
        <v>9</v>
      </c>
      <c r="D15" s="116"/>
      <c r="E15" s="117">
        <v>8068.4</v>
      </c>
      <c r="F15" s="118"/>
      <c r="G15" s="119"/>
      <c r="H15" s="117">
        <v>3111.72</v>
      </c>
      <c r="I15" s="118"/>
      <c r="J15" s="118"/>
      <c r="K15" s="119"/>
    </row>
    <row r="16" spans="1:11" ht="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1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3:4" ht="12.75">
      <c r="C24" s="121"/>
      <c r="D24" s="121"/>
    </row>
  </sheetData>
  <sheetProtection/>
  <mergeCells count="28">
    <mergeCell ref="A15:B15"/>
    <mergeCell ref="C15:D15"/>
    <mergeCell ref="E15:G15"/>
    <mergeCell ref="H15:K15"/>
    <mergeCell ref="A13:B13"/>
    <mergeCell ref="C13:D13"/>
    <mergeCell ref="E13:G13"/>
    <mergeCell ref="H13:K13"/>
    <mergeCell ref="A14:B14"/>
    <mergeCell ref="C14:D14"/>
    <mergeCell ref="E14:G14"/>
    <mergeCell ref="H14:K14"/>
    <mergeCell ref="A11:B11"/>
    <mergeCell ref="C11:D11"/>
    <mergeCell ref="E11:G11"/>
    <mergeCell ref="H11:K11"/>
    <mergeCell ref="A12:B12"/>
    <mergeCell ref="C12:D12"/>
    <mergeCell ref="E12:G12"/>
    <mergeCell ref="H12:K12"/>
    <mergeCell ref="H1:K3"/>
    <mergeCell ref="D5:H5"/>
    <mergeCell ref="B6:I6"/>
    <mergeCell ref="B7:K7"/>
    <mergeCell ref="A9:B10"/>
    <mergeCell ref="C9:D10"/>
    <mergeCell ref="E9:G10"/>
    <mergeCell ref="H9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Сергей</cp:lastModifiedBy>
  <cp:lastPrinted>2017-07-31T08:04:15Z</cp:lastPrinted>
  <dcterms:created xsi:type="dcterms:W3CDTF">2009-04-06T11:26:23Z</dcterms:created>
  <dcterms:modified xsi:type="dcterms:W3CDTF">2017-07-31T12:16:30Z</dcterms:modified>
  <cp:category/>
  <cp:version/>
  <cp:contentType/>
  <cp:contentStatus/>
</cp:coreProperties>
</file>