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'доходы'!$A$1:$E$44</definedName>
    <definedName name="_xlnm.Print_Area" localSheetId="2">'источники'!$A$1:$E$12</definedName>
    <definedName name="_xlnm.Print_Area" localSheetId="1">'расходы'!$A$1:$I$97</definedName>
  </definedNames>
  <calcPr fullCalcOnLoad="1"/>
</workbook>
</file>

<file path=xl/sharedStrings.xml><?xml version="1.0" encoding="utf-8"?>
<sst xmlns="http://schemas.openxmlformats.org/spreadsheetml/2006/main" count="182" uniqueCount="135">
  <si>
    <t>Код доходов</t>
  </si>
  <si>
    <t>(тыс.руб.)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</si>
  <si>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</si>
  <si>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</si>
  <si>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</si>
  <si>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</si>
  <si>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</si>
  <si>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</si>
  <si>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</si>
  <si>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</si>
  <si>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</si>
  <si>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</si>
  <si>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</si>
  <si>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</si>
  <si>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</si>
  <si>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</si>
  <si>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</si>
  <si>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</si>
  <si>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ИТОГО 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</si>
  <si>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</si>
  <si>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</si>
  <si>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</si>
  <si>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 материальных и нематериальных активов</t>
  </si>
  <si>
    <t>ИТОГО неналоговые доходы</t>
  </si>
  <si>
    <t>000 2 00 00000 00 0000 000</t>
  </si>
  <si>
    <t>Безвозмездные поступления</t>
  </si>
  <si>
    <t>000 2 02 00000 00 0000 000</t>
  </si>
  <si>
    <t>ИТОГО доходов с учетом безвозмездных поступлений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</si>
  <si>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</si>
  <si>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</si>
  <si>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</si>
  <si>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</si>
  <si>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</si>
  <si>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</si>
  <si>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</si>
  <si>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</si>
  <si>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</si>
  <si>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Обслуживание государственного и муниципального долга</t>
  </si>
  <si>
    <t>Прочие платежи по муниципальному долгу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</si>
  <si>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</si>
  <si>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</si>
  <si>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</si>
  <si>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</si>
  <si>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</si>
  <si>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</si>
  <si>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</si>
  <si>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Жилищно–коммунальное хозяйство</t>
  </si>
  <si>
    <t>Жилищное хозяйство</t>
  </si>
  <si>
    <t>Благоустройство</t>
  </si>
  <si>
    <t>Социальная политика</t>
  </si>
  <si>
    <t>Социальное обеспечение населения</t>
  </si>
  <si>
    <t>ВСЕГО</t>
  </si>
  <si>
    <t>01</t>
  </si>
  <si>
    <t>02</t>
  </si>
  <si>
    <t>03</t>
  </si>
  <si>
    <t>0020400</t>
  </si>
  <si>
    <t>04</t>
  </si>
  <si>
    <t>0650300</t>
  </si>
  <si>
    <t>013</t>
  </si>
  <si>
    <t>08</t>
  </si>
  <si>
    <t>006</t>
  </si>
  <si>
    <t>05</t>
  </si>
  <si>
    <t>07</t>
  </si>
  <si>
    <t xml:space="preserve">Код </t>
  </si>
  <si>
    <t xml:space="preserve">Наименование 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</si>
  <si>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</si>
  <si>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</si>
  <si>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бюджета</t>
  </si>
  <si>
    <t xml:space="preserve">          Приложение № 1 </t>
  </si>
  <si>
    <t>Наименование доходных источников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</si>
  <si>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</si>
  <si>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процентах к годовым назначениям</t>
  </si>
  <si>
    <t>Проведение выборов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</si>
  <si>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</si>
  <si>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</si>
  <si>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Другие вопросы в области национальной экономики </t>
  </si>
  <si>
    <t>12</t>
  </si>
  <si>
    <t>Коммунальное хозяйство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</si>
  <si>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</si>
  <si>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</si>
  <si>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</si>
  <si>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</si>
  <si>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 xml:space="preserve">  Приложение № 2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</si>
  <si>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</si>
  <si>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 от других бюджетов бюджетной системы Российской Федерации</t>
  </si>
  <si>
    <t>Транспортный налог</t>
  </si>
  <si>
    <t>000 2 02 03015 00 0000 151</t>
  </si>
  <si>
    <t>Безвозмездные поступления от  бюджетов  других уровней (субсидии ВУС)</t>
  </si>
  <si>
    <t>Национальная оборона</t>
  </si>
  <si>
    <t>Мобилизационная и вневойсковая подготовка</t>
  </si>
  <si>
    <t>Образование</t>
  </si>
  <si>
    <t>Молодежная политика и оздоровление детей</t>
  </si>
  <si>
    <t xml:space="preserve">доходы от сдачи в аренду имущества,находящегося в опер.управ. </t>
  </si>
  <si>
    <t>Прочие безвозмездные поступления</t>
  </si>
  <si>
    <t>МО "Муринское сельское поселение"</t>
  </si>
  <si>
    <t>13</t>
  </si>
  <si>
    <t xml:space="preserve">Дефицит (-), профицит (+) бюджета </t>
  </si>
  <si>
    <t>000 1 06 04000 02 0000 110</t>
  </si>
  <si>
    <t>000 1 11 05013 10 0000 120</t>
  </si>
  <si>
    <t>000 1 14 06013 10 0000 430</t>
  </si>
  <si>
    <t>000 2 07 00500 01 0000 180</t>
  </si>
  <si>
    <t>000 1 11 05035 10 0000 120</t>
  </si>
  <si>
    <t>Задолженность и перерасячеты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</si>
  <si>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</si>
  <si>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001 1 13 00000 00 0000 000</t>
  </si>
  <si>
    <t>ИТОГО безвозмездные поступления</t>
  </si>
  <si>
    <t>Дорожное хозяйство (дорожные фонды)</t>
  </si>
  <si>
    <t>001 1 13 01995 10 0000 130</t>
  </si>
  <si>
    <t>001 1 13 02990 00 0000 130</t>
  </si>
  <si>
    <t>Прочие доходы от компенсации затрат государства</t>
  </si>
  <si>
    <t>Пенсионное обеспечение</t>
  </si>
  <si>
    <t>000 2 02 0302 41 0000 151</t>
  </si>
  <si>
    <t>Субсидии бюджетам поселений на выполнение передаваемых полномочий субьектов Российской Федерации</t>
  </si>
  <si>
    <t>Культура</t>
  </si>
  <si>
    <t>001 1 14 02053 10 0000 410</t>
  </si>
  <si>
    <t>Доходы от реализации иного имущества, находящегося в собственности  поселений</t>
  </si>
  <si>
    <t>к решению Совета депутатов</t>
  </si>
  <si>
    <t>К РЕШЕНИЮ Совета днпутатов</t>
  </si>
  <si>
    <t>Приложение № 4</t>
  </si>
  <si>
    <t>000 1 03 02000 01 0000 110</t>
  </si>
  <si>
    <t>Акцизы на подакцизные товары, производимые  на территории РФ</t>
  </si>
  <si>
    <t>000 1 16 90050 10 0000 140</t>
  </si>
  <si>
    <t>Прочие посмтупления от денежных взысканий (штрафов) и иных сумм зачисляемых в бюджеты поселений</t>
  </si>
  <si>
    <t>Исполнение бюджета  по основным доходным источникам  за  2014 год</t>
  </si>
  <si>
    <t>Исполнение бюджета  по расходам за  2014 год по разделам, подразделам, целевым статьям и видам расходов бюджетов</t>
  </si>
  <si>
    <t>Исполнено за 2014год</t>
  </si>
  <si>
    <t>Уточненный план 2014года</t>
  </si>
  <si>
    <t>Уточненный план 2014 год</t>
  </si>
  <si>
    <t>Обеспечение проведения выборов и референдумов</t>
  </si>
  <si>
    <t>Источники внутреннего финансирования дефицита бюджета МО за 2014 год</t>
  </si>
  <si>
    <t>Уточненный план 2014 года</t>
  </si>
  <si>
    <t>Исполнено за  2014 год</t>
  </si>
  <si>
    <t>от "12  "марта  2015г. № 11</t>
  </si>
  <si>
    <t>от " 12  "марта 2015г № 11</t>
  </si>
  <si>
    <t xml:space="preserve">от " 12  "марта 2015г №11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</si>
</sst>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#,##0.00_р_.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 horizontal="left" indent="15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justify"/>
    </xf>
    <xf numFmtId="0" fontId="6" fillId="0" borderId="12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9" fontId="6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3" fontId="1" fillId="0" borderId="0" xfId="0" applyNumberFormat="1" applyFont="1" applyAlignment="1">
      <alignment horizontal="left"/>
    </xf>
    <xf numFmtId="4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178" fontId="6" fillId="0" borderId="10" xfId="0" applyNumberFormat="1" applyFont="1" applyBorder="1" applyAlignment="1">
      <alignment horizontal="center" vertical="justify"/>
    </xf>
    <xf numFmtId="49" fontId="2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right" wrapText="1"/>
    </xf>
    <xf numFmtId="9" fontId="3" fillId="0" borderId="10" xfId="0" applyNumberFormat="1" applyFont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9" fontId="2" fillId="0" borderId="1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176" fontId="1" fillId="0" borderId="14" xfId="0" applyNumberFormat="1" applyFont="1" applyBorder="1" applyAlignment="1">
      <alignment horizontal="right" wrapText="1"/>
    </xf>
    <xf numFmtId="176" fontId="2" fillId="0" borderId="14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/>
    </xf>
    <xf numFmtId="9" fontId="1" fillId="0" borderId="10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 wrapText="1"/>
    </xf>
    <xf numFmtId="176" fontId="1" fillId="0" borderId="12" xfId="0" applyNumberFormat="1" applyFont="1" applyBorder="1" applyAlignment="1">
      <alignment horizontal="right" wrapText="1"/>
    </xf>
    <xf numFmtId="9" fontId="1" fillId="0" borderId="12" xfId="0" applyNumberFormat="1" applyFont="1" applyBorder="1" applyAlignment="1">
      <alignment horizontal="right" wrapText="1"/>
    </xf>
    <xf numFmtId="176" fontId="3" fillId="0" borderId="14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176" fontId="6" fillId="0" borderId="10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horizontal="right" wrapText="1"/>
    </xf>
    <xf numFmtId="176" fontId="4" fillId="0" borderId="14" xfId="0" applyNumberFormat="1" applyFont="1" applyBorder="1" applyAlignment="1">
      <alignment horizontal="right" wrapText="1"/>
    </xf>
    <xf numFmtId="176" fontId="6" fillId="0" borderId="14" xfId="0" applyNumberFormat="1" applyFont="1" applyBorder="1" applyAlignment="1">
      <alignment horizontal="right" wrapText="1"/>
    </xf>
    <xf numFmtId="177" fontId="6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0"/>
  <sheetViews>
    <sheetView view="pageBreakPreview" zoomScaleSheetLayoutView="100" zoomScalePageLayoutView="0" workbookViewId="0" topLeftCell="A1">
      <selection activeCell="L22" sqref="L22"/>
    </sheetView>
  </sheetViews>
  <sheetFormatPr defaultColWidth="9.00390625" defaultRowHeight="12.75"/>
  <cols>
    <col min="1" max="1" width="32.25390625" style="41" customWidth="1"/>
    <col min="2" max="2" width="37.375" style="0" customWidth="1"/>
    <col min="3" max="3" width="14.125" style="5" customWidth="1"/>
    <col min="4" max="4" width="14.375" style="5" customWidth="1"/>
    <col min="5" max="5" width="14.00390625" style="8" customWidth="1"/>
  </cols>
  <sheetData>
    <row r="2" spans="3:6" ht="15.75">
      <c r="C2" s="6" t="s">
        <v>68</v>
      </c>
      <c r="F2" s="3"/>
    </row>
    <row r="3" spans="3:6" ht="15.75">
      <c r="C3" s="6" t="s">
        <v>116</v>
      </c>
      <c r="F3" s="3"/>
    </row>
    <row r="4" spans="3:6" ht="15.75">
      <c r="C4" s="6" t="s">
        <v>94</v>
      </c>
      <c r="F4" s="3"/>
    </row>
    <row r="5" spans="3:6" ht="15.75">
      <c r="C5" s="108" t="s">
        <v>132</v>
      </c>
      <c r="D5" s="109"/>
      <c r="E5" s="109"/>
      <c r="F5" s="3"/>
    </row>
    <row r="6" ht="7.5" customHeight="1">
      <c r="A6" s="1"/>
    </row>
    <row r="7" spans="1:5" ht="31.5" customHeight="1">
      <c r="A7" s="107" t="s">
        <v>123</v>
      </c>
      <c r="B7" s="107"/>
      <c r="C7" s="107"/>
      <c r="D7" s="107"/>
      <c r="E7" s="107"/>
    </row>
    <row r="8" spans="1:4" ht="15.75" customHeight="1">
      <c r="A8" s="2"/>
      <c r="D8" s="7" t="s">
        <v>1</v>
      </c>
    </row>
    <row r="9" spans="1:5" s="4" customFormat="1" ht="48.75" customHeight="1">
      <c r="A9" s="9" t="s">
        <v>0</v>
      </c>
      <c r="B9" s="9" t="s">
        <v>69</v>
      </c>
      <c r="C9" s="29" t="s">
        <v>127</v>
      </c>
      <c r="D9" s="22" t="s">
        <v>125</v>
      </c>
      <c r="E9" s="62" t="s">
        <v>71</v>
      </c>
    </row>
    <row r="10" spans="1:5" ht="16.5" customHeight="1">
      <c r="A10" s="75" t="s">
        <v>2</v>
      </c>
      <c r="B10" s="10" t="s">
        <v>3</v>
      </c>
      <c r="C10" s="86">
        <f>C21+C37</f>
        <v>118059.4</v>
      </c>
      <c r="D10" s="86">
        <f>D21+D37</f>
        <v>161325.30000000002</v>
      </c>
      <c r="E10" s="87">
        <f>D10/C10</f>
        <v>1.366475689356375</v>
      </c>
    </row>
    <row r="11" spans="1:5" ht="16.5" customHeight="1">
      <c r="A11" s="67" t="s">
        <v>4</v>
      </c>
      <c r="B11" s="11" t="s">
        <v>5</v>
      </c>
      <c r="C11" s="88">
        <v>30000</v>
      </c>
      <c r="D11" s="88">
        <f>D12+D13</f>
        <v>44827.600000000006</v>
      </c>
      <c r="E11" s="89">
        <f>D11/C11</f>
        <v>1.4942533333333334</v>
      </c>
    </row>
    <row r="12" spans="1:5" ht="16.5" customHeight="1">
      <c r="A12" s="68" t="s">
        <v>6</v>
      </c>
      <c r="B12" s="12" t="s">
        <v>7</v>
      </c>
      <c r="C12" s="90">
        <v>30000</v>
      </c>
      <c r="D12" s="90">
        <v>44054.3</v>
      </c>
      <c r="E12" s="91">
        <f>D12/C12</f>
        <v>1.4684766666666669</v>
      </c>
    </row>
    <row r="13" spans="1:5" ht="36" customHeight="1">
      <c r="A13" s="68" t="s">
        <v>119</v>
      </c>
      <c r="B13" s="12" t="s">
        <v>120</v>
      </c>
      <c r="C13" s="90"/>
      <c r="D13" s="90">
        <v>773.3</v>
      </c>
      <c r="E13" s="91"/>
    </row>
    <row r="14" spans="1:5" ht="16.5" customHeight="1">
      <c r="A14" s="67" t="s">
        <v>8</v>
      </c>
      <c r="B14" s="11" t="s">
        <v>9</v>
      </c>
      <c r="C14" s="88"/>
      <c r="D14" s="88">
        <f>D15</f>
        <v>363.8</v>
      </c>
      <c r="E14" s="89"/>
    </row>
    <row r="15" spans="1:5" ht="16.5" customHeight="1">
      <c r="A15" s="68" t="s">
        <v>10</v>
      </c>
      <c r="B15" s="12" t="s">
        <v>11</v>
      </c>
      <c r="C15" s="90"/>
      <c r="D15" s="90">
        <v>363.8</v>
      </c>
      <c r="E15" s="91"/>
    </row>
    <row r="16" spans="1:5" ht="16.5" customHeight="1">
      <c r="A16" s="67" t="s">
        <v>12</v>
      </c>
      <c r="B16" s="11" t="s">
        <v>13</v>
      </c>
      <c r="C16" s="88">
        <f>C17+C18+C19</f>
        <v>69879.4</v>
      </c>
      <c r="D16" s="88">
        <f>SUM(D17:D20)</f>
        <v>82339</v>
      </c>
      <c r="E16" s="91">
        <f>D16/C16</f>
        <v>1.1783014736818005</v>
      </c>
    </row>
    <row r="17" spans="1:5" ht="16.5" customHeight="1">
      <c r="A17" s="68" t="s">
        <v>14</v>
      </c>
      <c r="B17" s="12" t="s">
        <v>15</v>
      </c>
      <c r="C17" s="90">
        <v>551.9</v>
      </c>
      <c r="D17" s="90">
        <v>780.5</v>
      </c>
      <c r="E17" s="91">
        <f>D17/C17</f>
        <v>1.4142054720057982</v>
      </c>
    </row>
    <row r="18" spans="1:5" ht="16.5" customHeight="1">
      <c r="A18" s="68" t="s">
        <v>97</v>
      </c>
      <c r="B18" s="12" t="s">
        <v>85</v>
      </c>
      <c r="C18" s="90">
        <v>4327.5</v>
      </c>
      <c r="D18" s="90">
        <v>5876</v>
      </c>
      <c r="E18" s="91">
        <f>D18/C18</f>
        <v>1.3578278451761987</v>
      </c>
    </row>
    <row r="19" spans="1:5" ht="16.5" customHeight="1">
      <c r="A19" s="68" t="s">
        <v>16</v>
      </c>
      <c r="B19" s="12" t="s">
        <v>17</v>
      </c>
      <c r="C19" s="90">
        <v>65000</v>
      </c>
      <c r="D19" s="90">
        <v>75682.5</v>
      </c>
      <c r="E19" s="91">
        <f>D19/C19</f>
        <v>1.164346153846154</v>
      </c>
    </row>
    <row r="20" spans="1:5" ht="51" customHeight="1">
      <c r="A20" s="67"/>
      <c r="B20" s="12" t="s">
        <v>102</v>
      </c>
      <c r="C20" s="88"/>
      <c r="D20" s="88">
        <v>0</v>
      </c>
      <c r="E20" s="91"/>
    </row>
    <row r="21" spans="1:5" ht="16.5" customHeight="1">
      <c r="A21" s="69"/>
      <c r="B21" s="10" t="s">
        <v>18</v>
      </c>
      <c r="C21" s="86">
        <f>C11+C14+C16+C20</f>
        <v>99879.4</v>
      </c>
      <c r="D21" s="86">
        <f>D11+D14+D16</f>
        <v>127530.40000000001</v>
      </c>
      <c r="E21" s="87">
        <f>D21/C21</f>
        <v>1.2768438737116965</v>
      </c>
    </row>
    <row r="22" spans="1:5" ht="57" customHeight="1">
      <c r="A22" s="70" t="s">
        <v>19</v>
      </c>
      <c r="B22" s="43" t="s">
        <v>20</v>
      </c>
      <c r="C22" s="88">
        <f>C23+C24</f>
        <v>14245</v>
      </c>
      <c r="D22" s="88">
        <f>D23+D24</f>
        <v>14284.5</v>
      </c>
      <c r="E22" s="89">
        <f>D22/C22</f>
        <v>1.0027729027729029</v>
      </c>
    </row>
    <row r="23" spans="1:5" ht="105">
      <c r="A23" s="68" t="s">
        <v>98</v>
      </c>
      <c r="B23" s="13" t="s">
        <v>70</v>
      </c>
      <c r="C23" s="92">
        <v>10000</v>
      </c>
      <c r="D23" s="90">
        <v>11152.3</v>
      </c>
      <c r="E23" s="91">
        <f>D23/C23</f>
        <v>1.11523</v>
      </c>
    </row>
    <row r="24" spans="1:5" ht="30" customHeight="1">
      <c r="A24" s="68" t="s">
        <v>101</v>
      </c>
      <c r="B24" s="13" t="s">
        <v>92</v>
      </c>
      <c r="C24" s="92">
        <v>4245</v>
      </c>
      <c r="D24" s="90">
        <v>3132.2</v>
      </c>
      <c r="E24" s="91"/>
    </row>
    <row r="25" spans="1:5" ht="30" customHeight="1">
      <c r="A25" s="80" t="s">
        <v>104</v>
      </c>
      <c r="B25" s="14" t="s">
        <v>103</v>
      </c>
      <c r="C25" s="93">
        <v>960</v>
      </c>
      <c r="D25" s="88">
        <f>D26</f>
        <v>9.4</v>
      </c>
      <c r="E25" s="89">
        <f>D25/C25</f>
        <v>0.009791666666666667</v>
      </c>
    </row>
    <row r="26" spans="1:5" ht="30">
      <c r="A26" s="78" t="s">
        <v>107</v>
      </c>
      <c r="B26" s="13" t="s">
        <v>103</v>
      </c>
      <c r="C26" s="92">
        <v>960</v>
      </c>
      <c r="D26" s="90">
        <v>9.4</v>
      </c>
      <c r="E26" s="91"/>
    </row>
    <row r="27" spans="1:5" ht="27" customHeight="1">
      <c r="A27" s="78" t="s">
        <v>108</v>
      </c>
      <c r="B27" s="13" t="s">
        <v>109</v>
      </c>
      <c r="C27" s="92"/>
      <c r="D27" s="90"/>
      <c r="E27" s="91"/>
    </row>
    <row r="28" spans="1:5" ht="31.5" customHeight="1">
      <c r="A28" s="71" t="s">
        <v>21</v>
      </c>
      <c r="B28" s="46" t="s">
        <v>22</v>
      </c>
      <c r="C28" s="88">
        <f>C29</f>
        <v>2975</v>
      </c>
      <c r="D28" s="88">
        <f>D30+D29</f>
        <v>15726.1</v>
      </c>
      <c r="E28" s="89">
        <f>D28/C28</f>
        <v>5.286084033613445</v>
      </c>
    </row>
    <row r="29" spans="1:5" ht="52.5" customHeight="1">
      <c r="A29" s="84" t="s">
        <v>114</v>
      </c>
      <c r="B29" s="85" t="s">
        <v>115</v>
      </c>
      <c r="C29" s="88">
        <v>2975</v>
      </c>
      <c r="D29" s="90"/>
      <c r="E29" s="89"/>
    </row>
    <row r="30" spans="1:7" ht="75">
      <c r="A30" s="68" t="s">
        <v>99</v>
      </c>
      <c r="B30" s="13" t="s">
        <v>83</v>
      </c>
      <c r="C30" s="90"/>
      <c r="D30" s="90">
        <v>15726.1</v>
      </c>
      <c r="E30" s="91">
        <f>D28/C28</f>
        <v>5.286084033613445</v>
      </c>
      <c r="G30" s="65"/>
    </row>
    <row r="31" spans="1:5" ht="18.75" customHeight="1" hidden="1">
      <c r="A31" s="67" t="s">
        <v>78</v>
      </c>
      <c r="B31" s="60" t="s">
        <v>79</v>
      </c>
      <c r="C31" s="88">
        <v>0</v>
      </c>
      <c r="D31" s="88">
        <v>0</v>
      </c>
      <c r="E31" s="91"/>
    </row>
    <row r="32" spans="1:5" ht="15" customHeight="1" hidden="1">
      <c r="A32" s="72" t="s">
        <v>80</v>
      </c>
      <c r="B32" s="44" t="s">
        <v>81</v>
      </c>
      <c r="C32" s="90">
        <v>0</v>
      </c>
      <c r="D32" s="90">
        <v>0</v>
      </c>
      <c r="E32" s="91"/>
    </row>
    <row r="33" spans="1:5" ht="59.25" customHeight="1" hidden="1">
      <c r="A33" s="67"/>
      <c r="B33" s="14"/>
      <c r="C33" s="88"/>
      <c r="D33" s="88"/>
      <c r="E33" s="89"/>
    </row>
    <row r="34" spans="1:5" ht="15.75" hidden="1">
      <c r="A34" s="73"/>
      <c r="B34" s="44"/>
      <c r="C34" s="90"/>
      <c r="D34" s="90"/>
      <c r="E34" s="91"/>
    </row>
    <row r="35" spans="1:5" ht="45">
      <c r="A35" s="73" t="s">
        <v>121</v>
      </c>
      <c r="B35" s="44" t="s">
        <v>122</v>
      </c>
      <c r="C35" s="90"/>
      <c r="D35" s="90">
        <v>2</v>
      </c>
      <c r="E35" s="91"/>
    </row>
    <row r="36" spans="1:5" ht="15.75">
      <c r="A36" s="73" t="s">
        <v>78</v>
      </c>
      <c r="B36" s="44" t="s">
        <v>79</v>
      </c>
      <c r="C36" s="90"/>
      <c r="D36" s="90">
        <v>3772.9</v>
      </c>
      <c r="E36" s="91"/>
    </row>
    <row r="37" spans="1:7" ht="16.5" customHeight="1">
      <c r="A37" s="69"/>
      <c r="B37" s="15" t="s">
        <v>23</v>
      </c>
      <c r="C37" s="86">
        <f>C22+C25+C28</f>
        <v>18180</v>
      </c>
      <c r="D37" s="86">
        <f>D22+D25+D36+D28+D35</f>
        <v>33794.9</v>
      </c>
      <c r="E37" s="87">
        <f>D37/C37</f>
        <v>1.858905390539054</v>
      </c>
      <c r="G37" s="65"/>
    </row>
    <row r="38" spans="1:5" ht="16.5" customHeight="1">
      <c r="A38" s="75" t="s">
        <v>24</v>
      </c>
      <c r="B38" s="10" t="s">
        <v>25</v>
      </c>
      <c r="C38" s="86">
        <f>+C40+C41+C42</f>
        <v>1399.6</v>
      </c>
      <c r="D38" s="86">
        <f>D40+D41+D42</f>
        <v>2761.7</v>
      </c>
      <c r="E38" s="87">
        <f>D38/C38</f>
        <v>1.9732066304658473</v>
      </c>
    </row>
    <row r="39" spans="1:5" ht="65.25" customHeight="1">
      <c r="A39" s="68" t="s">
        <v>26</v>
      </c>
      <c r="B39" s="45" t="s">
        <v>84</v>
      </c>
      <c r="C39" s="90">
        <v>299.6</v>
      </c>
      <c r="D39" s="90">
        <v>299.6</v>
      </c>
      <c r="E39" s="87">
        <v>0.982</v>
      </c>
    </row>
    <row r="40" spans="1:5" ht="45">
      <c r="A40" s="74" t="s">
        <v>86</v>
      </c>
      <c r="B40" s="13" t="s">
        <v>87</v>
      </c>
      <c r="C40" s="92">
        <v>298.6</v>
      </c>
      <c r="D40" s="90">
        <v>298.6</v>
      </c>
      <c r="E40" s="91">
        <f>D40/C40</f>
        <v>1</v>
      </c>
    </row>
    <row r="41" spans="1:5" ht="64.5" customHeight="1">
      <c r="A41" s="82" t="s">
        <v>111</v>
      </c>
      <c r="B41" s="83" t="s">
        <v>112</v>
      </c>
      <c r="C41" s="94">
        <v>1</v>
      </c>
      <c r="D41" s="94">
        <v>1</v>
      </c>
      <c r="E41" s="95">
        <f>D41/C41</f>
        <v>1</v>
      </c>
    </row>
    <row r="42" spans="1:5" ht="15.75">
      <c r="A42" s="72" t="s">
        <v>100</v>
      </c>
      <c r="B42" s="44" t="s">
        <v>93</v>
      </c>
      <c r="C42" s="96">
        <v>1100</v>
      </c>
      <c r="D42" s="97">
        <v>2462.1</v>
      </c>
      <c r="E42" s="98">
        <f>D42/C42</f>
        <v>2.238272727272727</v>
      </c>
    </row>
    <row r="43" spans="1:5" ht="15.75">
      <c r="A43" s="72"/>
      <c r="B43" s="15" t="s">
        <v>105</v>
      </c>
      <c r="C43" s="99">
        <f>C38</f>
        <v>1399.6</v>
      </c>
      <c r="D43" s="86">
        <f>D38</f>
        <v>2761.7</v>
      </c>
      <c r="E43" s="91">
        <f>D43/C43</f>
        <v>1.9732066304658473</v>
      </c>
    </row>
    <row r="44" spans="1:5" ht="30">
      <c r="A44" s="72"/>
      <c r="B44" s="47" t="s">
        <v>27</v>
      </c>
      <c r="C44" s="86">
        <f>C21+C37+C38</f>
        <v>119459</v>
      </c>
      <c r="D44" s="86">
        <f>D21+D37+D38</f>
        <v>164087.00000000003</v>
      </c>
      <c r="E44" s="87">
        <f>D44/C44</f>
        <v>1.3735842422923348</v>
      </c>
    </row>
    <row r="86" spans="1:5" s="40" customFormat="1" ht="15">
      <c r="A86" s="42"/>
      <c r="C86" s="38"/>
      <c r="D86" s="38"/>
      <c r="E86" s="39"/>
    </row>
    <row r="87" spans="1:5" s="40" customFormat="1" ht="15">
      <c r="A87" s="42"/>
      <c r="C87" s="38"/>
      <c r="D87" s="38"/>
      <c r="E87" s="39"/>
    </row>
    <row r="88" spans="1:5" s="40" customFormat="1" ht="15">
      <c r="A88" s="42"/>
      <c r="C88" s="38"/>
      <c r="D88" s="38"/>
      <c r="E88" s="39"/>
    </row>
    <row r="89" spans="1:5" s="40" customFormat="1" ht="15">
      <c r="A89" s="42"/>
      <c r="C89" s="38"/>
      <c r="D89" s="38"/>
      <c r="E89" s="39"/>
    </row>
    <row r="90" spans="1:5" s="40" customFormat="1" ht="15">
      <c r="A90" s="42"/>
      <c r="C90" s="38"/>
      <c r="D90" s="38"/>
      <c r="E90" s="39"/>
    </row>
    <row r="91" spans="1:5" s="40" customFormat="1" ht="15">
      <c r="A91" s="42"/>
      <c r="C91" s="38"/>
      <c r="D91" s="38"/>
      <c r="E91" s="39"/>
    </row>
    <row r="92" spans="1:5" s="40" customFormat="1" ht="15">
      <c r="A92" s="42"/>
      <c r="C92" s="38"/>
      <c r="D92" s="38"/>
      <c r="E92" s="39"/>
    </row>
    <row r="93" spans="1:5" s="40" customFormat="1" ht="15">
      <c r="A93" s="42"/>
      <c r="C93" s="38"/>
      <c r="D93" s="38"/>
      <c r="E93" s="39"/>
    </row>
    <row r="94" spans="1:5" s="40" customFormat="1" ht="15">
      <c r="A94" s="42"/>
      <c r="C94" s="38"/>
      <c r="D94" s="38"/>
      <c r="E94" s="39"/>
    </row>
    <row r="95" spans="1:5" s="40" customFormat="1" ht="15">
      <c r="A95" s="42"/>
      <c r="C95" s="38"/>
      <c r="D95" s="38"/>
      <c r="E95" s="39"/>
    </row>
    <row r="96" spans="1:5" s="40" customFormat="1" ht="15">
      <c r="A96" s="42"/>
      <c r="C96" s="38"/>
      <c r="D96" s="38"/>
      <c r="E96" s="39"/>
    </row>
    <row r="97" spans="1:5" s="40" customFormat="1" ht="15">
      <c r="A97" s="42"/>
      <c r="C97" s="38"/>
      <c r="D97" s="38"/>
      <c r="E97" s="39"/>
    </row>
    <row r="98" spans="1:5" s="40" customFormat="1" ht="15">
      <c r="A98" s="42"/>
      <c r="C98" s="38"/>
      <c r="D98" s="38"/>
      <c r="E98" s="39"/>
    </row>
    <row r="99" spans="1:5" s="40" customFormat="1" ht="15">
      <c r="A99" s="42"/>
      <c r="C99" s="38"/>
      <c r="D99" s="38"/>
      <c r="E99" s="39"/>
    </row>
    <row r="100" spans="1:5" s="40" customFormat="1" ht="15">
      <c r="A100" s="42"/>
      <c r="C100" s="38"/>
      <c r="D100" s="38"/>
      <c r="E100" s="39"/>
    </row>
    <row r="101" spans="1:5" s="40" customFormat="1" ht="15">
      <c r="A101" s="42"/>
      <c r="C101" s="38"/>
      <c r="D101" s="38"/>
      <c r="E101" s="39"/>
    </row>
    <row r="102" spans="1:5" s="40" customFormat="1" ht="15">
      <c r="A102" s="42"/>
      <c r="C102" s="38"/>
      <c r="D102" s="38"/>
      <c r="E102" s="39"/>
    </row>
    <row r="103" spans="1:5" s="40" customFormat="1" ht="15">
      <c r="A103" s="42"/>
      <c r="C103" s="38"/>
      <c r="D103" s="38"/>
      <c r="E103" s="39"/>
    </row>
    <row r="104" spans="1:5" s="40" customFormat="1" ht="15">
      <c r="A104" s="42"/>
      <c r="C104" s="38"/>
      <c r="D104" s="38"/>
      <c r="E104" s="39"/>
    </row>
    <row r="105" spans="1:5" s="40" customFormat="1" ht="15">
      <c r="A105" s="42"/>
      <c r="C105" s="38"/>
      <c r="D105" s="38"/>
      <c r="E105" s="39"/>
    </row>
    <row r="106" spans="1:5" s="40" customFormat="1" ht="15">
      <c r="A106" s="42"/>
      <c r="C106" s="38"/>
      <c r="D106" s="38"/>
      <c r="E106" s="39"/>
    </row>
    <row r="107" spans="1:5" s="40" customFormat="1" ht="15">
      <c r="A107" s="42"/>
      <c r="C107" s="38"/>
      <c r="D107" s="38"/>
      <c r="E107" s="39"/>
    </row>
    <row r="108" spans="1:5" s="40" customFormat="1" ht="15">
      <c r="A108" s="42"/>
      <c r="C108" s="38"/>
      <c r="D108" s="38"/>
      <c r="E108" s="39"/>
    </row>
    <row r="109" spans="1:5" s="40" customFormat="1" ht="15">
      <c r="A109" s="42"/>
      <c r="C109" s="38"/>
      <c r="D109" s="38"/>
      <c r="E109" s="39"/>
    </row>
    <row r="110" spans="1:5" s="40" customFormat="1" ht="15">
      <c r="A110" s="42"/>
      <c r="C110" s="38"/>
      <c r="D110" s="38"/>
      <c r="E110" s="39"/>
    </row>
  </sheetData>
  <sheetProtection/>
  <mergeCells count="2">
    <mergeCell ref="A7:E7"/>
    <mergeCell ref="C5:E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view="pageBreakPreview" zoomScaleSheetLayoutView="100" zoomScalePageLayoutView="0" workbookViewId="0" topLeftCell="A1">
      <selection activeCell="F4" sqref="F4:H4"/>
    </sheetView>
  </sheetViews>
  <sheetFormatPr defaultColWidth="9.00390625" defaultRowHeight="12.75"/>
  <cols>
    <col min="1" max="1" width="40.375" style="0" customWidth="1"/>
    <col min="2" max="2" width="6.00390625" style="23" customWidth="1"/>
    <col min="3" max="3" width="5.875" style="23" customWidth="1"/>
    <col min="4" max="4" width="6.25390625" style="23" customWidth="1"/>
    <col min="5" max="5" width="3.875" style="23" customWidth="1"/>
    <col min="6" max="7" width="14.25390625" style="5" customWidth="1"/>
    <col min="8" max="8" width="13.75390625" style="8" customWidth="1"/>
  </cols>
  <sheetData>
    <row r="1" ht="15.75">
      <c r="F1" s="6" t="s">
        <v>82</v>
      </c>
    </row>
    <row r="2" ht="15.75">
      <c r="F2" s="6" t="s">
        <v>116</v>
      </c>
    </row>
    <row r="3" ht="15.75">
      <c r="F3" s="6" t="s">
        <v>94</v>
      </c>
    </row>
    <row r="4" spans="6:8" ht="13.5">
      <c r="F4" s="108" t="s">
        <v>133</v>
      </c>
      <c r="G4" s="109"/>
      <c r="H4" s="109"/>
    </row>
    <row r="5" ht="15.75">
      <c r="F5" s="6"/>
    </row>
    <row r="6" spans="1:8" ht="32.25" customHeight="1">
      <c r="A6" s="107" t="s">
        <v>124</v>
      </c>
      <c r="B6" s="107"/>
      <c r="C6" s="107"/>
      <c r="D6" s="107"/>
      <c r="E6" s="107"/>
      <c r="F6" s="107"/>
      <c r="G6" s="107"/>
      <c r="H6" s="107"/>
    </row>
    <row r="7" spans="1:7" ht="11.25" customHeight="1">
      <c r="A7" s="16"/>
      <c r="G7" s="7" t="s">
        <v>1</v>
      </c>
    </row>
    <row r="8" spans="1:8" s="4" customFormat="1" ht="49.5" customHeight="1">
      <c r="A8" s="9" t="s">
        <v>28</v>
      </c>
      <c r="B8" s="24" t="s">
        <v>29</v>
      </c>
      <c r="C8" s="24" t="s">
        <v>30</v>
      </c>
      <c r="D8" s="24" t="s">
        <v>31</v>
      </c>
      <c r="E8" s="24" t="s">
        <v>32</v>
      </c>
      <c r="F8" s="29" t="s">
        <v>126</v>
      </c>
      <c r="G8" s="64" t="s">
        <v>125</v>
      </c>
      <c r="H8" s="62" t="s">
        <v>71</v>
      </c>
    </row>
    <row r="9" spans="1:8" ht="15.75">
      <c r="A9" s="17" t="s">
        <v>33</v>
      </c>
      <c r="B9" s="25" t="s">
        <v>52</v>
      </c>
      <c r="C9" s="26"/>
      <c r="D9" s="26"/>
      <c r="E9" s="26"/>
      <c r="F9" s="100">
        <f>F13+F18+F27+F30</f>
        <v>65848.9</v>
      </c>
      <c r="G9" s="100">
        <f>G13+G18+G27+G30</f>
        <v>63914</v>
      </c>
      <c r="H9" s="101">
        <f>G9/F9</f>
        <v>0.9706160619235857</v>
      </c>
    </row>
    <row r="10" spans="1:8" ht="15" hidden="1">
      <c r="A10" s="18"/>
      <c r="B10" s="27"/>
      <c r="C10" s="27"/>
      <c r="D10" s="28"/>
      <c r="E10" s="28"/>
      <c r="F10" s="102"/>
      <c r="G10" s="102"/>
      <c r="H10" s="101" t="e">
        <f aca="true" t="shared" si="0" ref="H10:H73">G10/F10</f>
        <v>#DIV/0!</v>
      </c>
    </row>
    <row r="11" spans="1:8" ht="15" hidden="1">
      <c r="A11" s="19"/>
      <c r="B11" s="28"/>
      <c r="C11" s="28"/>
      <c r="D11" s="28"/>
      <c r="E11" s="28"/>
      <c r="F11" s="103"/>
      <c r="G11" s="103"/>
      <c r="H11" s="101" t="e">
        <f t="shared" si="0"/>
        <v>#DIV/0!</v>
      </c>
    </row>
    <row r="12" spans="1:8" ht="15" hidden="1">
      <c r="A12" s="19"/>
      <c r="B12" s="28"/>
      <c r="C12" s="28"/>
      <c r="D12" s="28"/>
      <c r="E12" s="28"/>
      <c r="F12" s="103"/>
      <c r="G12" s="103"/>
      <c r="H12" s="101" t="e">
        <f t="shared" si="0"/>
        <v>#DIV/0!</v>
      </c>
    </row>
    <row r="13" spans="1:10" ht="72" customHeight="1">
      <c r="A13" s="18" t="s">
        <v>34</v>
      </c>
      <c r="B13" s="27" t="s">
        <v>52</v>
      </c>
      <c r="C13" s="27" t="s">
        <v>54</v>
      </c>
      <c r="D13" s="28"/>
      <c r="E13" s="28"/>
      <c r="F13" s="102">
        <v>4129.9</v>
      </c>
      <c r="G13" s="102">
        <v>4100.1</v>
      </c>
      <c r="H13" s="101">
        <f t="shared" si="0"/>
        <v>0.9927843289183759</v>
      </c>
      <c r="J13" s="65"/>
    </row>
    <row r="14" spans="1:8" ht="15" hidden="1">
      <c r="A14" s="49"/>
      <c r="B14" s="28"/>
      <c r="C14" s="28"/>
      <c r="D14" s="28"/>
      <c r="E14" s="28"/>
      <c r="F14" s="103"/>
      <c r="G14" s="103"/>
      <c r="H14" s="101" t="e">
        <f t="shared" si="0"/>
        <v>#DIV/0!</v>
      </c>
    </row>
    <row r="15" spans="1:8" ht="15" hidden="1">
      <c r="A15" s="13"/>
      <c r="B15" s="48"/>
      <c r="C15" s="28"/>
      <c r="D15" s="28"/>
      <c r="E15" s="28"/>
      <c r="F15" s="103"/>
      <c r="G15" s="103"/>
      <c r="H15" s="101" t="e">
        <f t="shared" si="0"/>
        <v>#DIV/0!</v>
      </c>
    </row>
    <row r="16" spans="1:8" ht="15" hidden="1">
      <c r="A16" s="50"/>
      <c r="B16" s="28"/>
      <c r="C16" s="28"/>
      <c r="D16" s="28"/>
      <c r="E16" s="28"/>
      <c r="F16" s="103"/>
      <c r="G16" s="103"/>
      <c r="H16" s="101" t="e">
        <f t="shared" si="0"/>
        <v>#DIV/0!</v>
      </c>
    </row>
    <row r="17" spans="1:8" ht="15" hidden="1">
      <c r="A17" s="19"/>
      <c r="B17" s="28"/>
      <c r="C17" s="28"/>
      <c r="D17" s="28"/>
      <c r="E17" s="28"/>
      <c r="F17" s="103"/>
      <c r="G17" s="103"/>
      <c r="H17" s="101" t="e">
        <f t="shared" si="0"/>
        <v>#DIV/0!</v>
      </c>
    </row>
    <row r="18" spans="1:8" ht="72.75" customHeight="1">
      <c r="A18" s="18" t="s">
        <v>36</v>
      </c>
      <c r="B18" s="27" t="s">
        <v>52</v>
      </c>
      <c r="C18" s="27" t="s">
        <v>56</v>
      </c>
      <c r="D18" s="27"/>
      <c r="E18" s="27"/>
      <c r="F18" s="102">
        <v>26945.1</v>
      </c>
      <c r="G18" s="102">
        <v>26355.1</v>
      </c>
      <c r="H18" s="101">
        <f t="shared" si="0"/>
        <v>0.9781036255200389</v>
      </c>
    </row>
    <row r="19" spans="1:8" ht="15" hidden="1">
      <c r="A19" s="49"/>
      <c r="B19" s="28"/>
      <c r="C19" s="28"/>
      <c r="D19" s="28"/>
      <c r="E19" s="28"/>
      <c r="F19" s="103"/>
      <c r="G19" s="103"/>
      <c r="H19" s="101" t="e">
        <f t="shared" si="0"/>
        <v>#DIV/0!</v>
      </c>
    </row>
    <row r="20" spans="1:8" ht="15" hidden="1">
      <c r="A20" s="13"/>
      <c r="B20" s="48"/>
      <c r="C20" s="28"/>
      <c r="D20" s="28"/>
      <c r="E20" s="28"/>
      <c r="F20" s="103"/>
      <c r="G20" s="103"/>
      <c r="H20" s="101" t="e">
        <f t="shared" si="0"/>
        <v>#DIV/0!</v>
      </c>
    </row>
    <row r="21" spans="1:8" ht="29.25" customHeight="1" hidden="1">
      <c r="A21" s="44"/>
      <c r="B21" s="48"/>
      <c r="C21" s="28"/>
      <c r="D21" s="28"/>
      <c r="E21" s="28"/>
      <c r="F21" s="103"/>
      <c r="G21" s="103"/>
      <c r="H21" s="101" t="e">
        <f t="shared" si="0"/>
        <v>#DIV/0!</v>
      </c>
    </row>
    <row r="22" spans="1:8" s="54" customFormat="1" ht="15" hidden="1">
      <c r="A22" s="43" t="s">
        <v>72</v>
      </c>
      <c r="B22" s="52" t="s">
        <v>52</v>
      </c>
      <c r="C22" s="27" t="s">
        <v>62</v>
      </c>
      <c r="D22" s="27"/>
      <c r="E22" s="27"/>
      <c r="F22" s="102"/>
      <c r="G22" s="102"/>
      <c r="H22" s="101" t="e">
        <f t="shared" si="0"/>
        <v>#DIV/0!</v>
      </c>
    </row>
    <row r="23" spans="1:8" ht="30" hidden="1">
      <c r="A23" s="13" t="s">
        <v>35</v>
      </c>
      <c r="B23" s="28" t="s">
        <v>52</v>
      </c>
      <c r="C23" s="28" t="s">
        <v>62</v>
      </c>
      <c r="D23" s="28" t="s">
        <v>55</v>
      </c>
      <c r="E23" s="28">
        <v>500</v>
      </c>
      <c r="F23" s="103"/>
      <c r="G23" s="103"/>
      <c r="H23" s="101" t="e">
        <f t="shared" si="0"/>
        <v>#DIV/0!</v>
      </c>
    </row>
    <row r="24" spans="1:8" ht="28.5" hidden="1">
      <c r="A24" s="51" t="s">
        <v>37</v>
      </c>
      <c r="B24" s="27" t="s">
        <v>52</v>
      </c>
      <c r="C24" s="27">
        <v>11</v>
      </c>
      <c r="D24" s="28"/>
      <c r="E24" s="28"/>
      <c r="F24" s="102"/>
      <c r="G24" s="102"/>
      <c r="H24" s="101" t="e">
        <f t="shared" si="0"/>
        <v>#DIV/0!</v>
      </c>
    </row>
    <row r="25" spans="1:8" ht="15.75" customHeight="1" hidden="1">
      <c r="A25" s="19" t="s">
        <v>38</v>
      </c>
      <c r="B25" s="28" t="s">
        <v>52</v>
      </c>
      <c r="C25" s="28">
        <v>11</v>
      </c>
      <c r="D25" s="28" t="s">
        <v>57</v>
      </c>
      <c r="E25" s="28"/>
      <c r="F25" s="103"/>
      <c r="G25" s="103"/>
      <c r="H25" s="101" t="e">
        <f t="shared" si="0"/>
        <v>#DIV/0!</v>
      </c>
    </row>
    <row r="26" spans="1:8" ht="30" hidden="1">
      <c r="A26" s="19" t="s">
        <v>39</v>
      </c>
      <c r="B26" s="28" t="s">
        <v>52</v>
      </c>
      <c r="C26" s="28">
        <v>11</v>
      </c>
      <c r="D26" s="28" t="s">
        <v>57</v>
      </c>
      <c r="E26" s="28" t="s">
        <v>58</v>
      </c>
      <c r="F26" s="103"/>
      <c r="G26" s="103"/>
      <c r="H26" s="101" t="e">
        <f t="shared" si="0"/>
        <v>#DIV/0!</v>
      </c>
    </row>
    <row r="27" spans="1:8" ht="28.5">
      <c r="A27" s="18" t="s">
        <v>128</v>
      </c>
      <c r="B27" s="27" t="s">
        <v>52</v>
      </c>
      <c r="C27" s="27" t="s">
        <v>62</v>
      </c>
      <c r="D27" s="27"/>
      <c r="E27" s="28"/>
      <c r="F27" s="102">
        <v>1071.5</v>
      </c>
      <c r="G27" s="102">
        <v>1070.4</v>
      </c>
      <c r="H27" s="101">
        <f t="shared" si="0"/>
        <v>0.9989734017732153</v>
      </c>
    </row>
    <row r="28" spans="1:8" ht="15" hidden="1">
      <c r="A28" s="19"/>
      <c r="B28" s="28"/>
      <c r="C28" s="28"/>
      <c r="D28" s="28"/>
      <c r="E28" s="28"/>
      <c r="F28" s="103"/>
      <c r="G28" s="103"/>
      <c r="H28" s="101" t="e">
        <f t="shared" si="0"/>
        <v>#DIV/0!</v>
      </c>
    </row>
    <row r="29" spans="1:8" ht="15" hidden="1">
      <c r="A29" s="19"/>
      <c r="B29" s="28"/>
      <c r="C29" s="28"/>
      <c r="D29" s="28"/>
      <c r="E29" s="28"/>
      <c r="F29" s="103"/>
      <c r="G29" s="103"/>
      <c r="H29" s="101" t="e">
        <f t="shared" si="0"/>
        <v>#DIV/0!</v>
      </c>
    </row>
    <row r="30" spans="1:8" ht="28.5">
      <c r="A30" s="18" t="s">
        <v>40</v>
      </c>
      <c r="B30" s="27" t="s">
        <v>52</v>
      </c>
      <c r="C30" s="27" t="s">
        <v>95</v>
      </c>
      <c r="D30" s="28"/>
      <c r="E30" s="28"/>
      <c r="F30" s="102">
        <v>33702.4</v>
      </c>
      <c r="G30" s="102">
        <v>32388.4</v>
      </c>
      <c r="H30" s="101">
        <f t="shared" si="0"/>
        <v>0.9610116786935055</v>
      </c>
    </row>
    <row r="31" spans="1:8" ht="15.75">
      <c r="A31" s="17" t="s">
        <v>88</v>
      </c>
      <c r="B31" s="25" t="s">
        <v>53</v>
      </c>
      <c r="C31" s="25"/>
      <c r="D31" s="25"/>
      <c r="E31" s="25"/>
      <c r="F31" s="86">
        <v>298.6</v>
      </c>
      <c r="G31" s="86">
        <v>298.6</v>
      </c>
      <c r="H31" s="101">
        <f t="shared" si="0"/>
        <v>1</v>
      </c>
    </row>
    <row r="32" spans="1:8" ht="28.5">
      <c r="A32" s="18" t="s">
        <v>89</v>
      </c>
      <c r="B32" s="27" t="s">
        <v>53</v>
      </c>
      <c r="C32" s="27" t="s">
        <v>54</v>
      </c>
      <c r="D32" s="27"/>
      <c r="E32" s="27"/>
      <c r="F32" s="102">
        <v>298.6</v>
      </c>
      <c r="G32" s="102">
        <v>298.6</v>
      </c>
      <c r="H32" s="101">
        <f t="shared" si="0"/>
        <v>1</v>
      </c>
    </row>
    <row r="33" spans="1:8" ht="16.5" customHeight="1" hidden="1">
      <c r="A33" s="18"/>
      <c r="B33" s="27"/>
      <c r="C33" s="27"/>
      <c r="D33" s="28"/>
      <c r="E33" s="28"/>
      <c r="F33" s="102"/>
      <c r="G33" s="102"/>
      <c r="H33" s="101" t="e">
        <f t="shared" si="0"/>
        <v>#DIV/0!</v>
      </c>
    </row>
    <row r="34" spans="1:8" ht="15" hidden="1">
      <c r="A34" s="19"/>
      <c r="B34" s="28"/>
      <c r="C34" s="28"/>
      <c r="D34" s="28"/>
      <c r="E34" s="28"/>
      <c r="F34" s="103"/>
      <c r="G34" s="103"/>
      <c r="H34" s="101" t="e">
        <f t="shared" si="0"/>
        <v>#DIV/0!</v>
      </c>
    </row>
    <row r="35" spans="1:8" ht="15" hidden="1">
      <c r="A35" s="19"/>
      <c r="B35" s="28"/>
      <c r="C35" s="28"/>
      <c r="D35" s="28"/>
      <c r="E35" s="28"/>
      <c r="F35" s="103"/>
      <c r="G35" s="103"/>
      <c r="H35" s="101" t="e">
        <f t="shared" si="0"/>
        <v>#DIV/0!</v>
      </c>
    </row>
    <row r="36" spans="1:8" ht="15" hidden="1">
      <c r="A36" s="19"/>
      <c r="B36" s="28"/>
      <c r="C36" s="28"/>
      <c r="D36" s="28"/>
      <c r="E36" s="28"/>
      <c r="F36" s="103"/>
      <c r="G36" s="103"/>
      <c r="H36" s="101" t="e">
        <f t="shared" si="0"/>
        <v>#DIV/0!</v>
      </c>
    </row>
    <row r="37" spans="1:8" ht="15" hidden="1">
      <c r="A37" s="19"/>
      <c r="B37" s="28"/>
      <c r="C37" s="28"/>
      <c r="D37" s="28"/>
      <c r="E37" s="28"/>
      <c r="F37" s="103"/>
      <c r="G37" s="103"/>
      <c r="H37" s="101" t="e">
        <f t="shared" si="0"/>
        <v>#DIV/0!</v>
      </c>
    </row>
    <row r="38" spans="1:8" ht="32.25" customHeight="1">
      <c r="A38" s="17" t="s">
        <v>41</v>
      </c>
      <c r="B38" s="25" t="s">
        <v>54</v>
      </c>
      <c r="C38" s="26"/>
      <c r="D38" s="26"/>
      <c r="E38" s="26"/>
      <c r="F38" s="100">
        <v>875</v>
      </c>
      <c r="G38" s="100">
        <v>688</v>
      </c>
      <c r="H38" s="101">
        <f t="shared" si="0"/>
        <v>0.7862857142857143</v>
      </c>
    </row>
    <row r="39" spans="1:8" ht="57">
      <c r="A39" s="14" t="s">
        <v>74</v>
      </c>
      <c r="B39" s="27" t="s">
        <v>54</v>
      </c>
      <c r="C39" s="27" t="s">
        <v>73</v>
      </c>
      <c r="D39" s="27"/>
      <c r="E39" s="27"/>
      <c r="F39" s="102">
        <v>875</v>
      </c>
      <c r="G39" s="102">
        <v>688</v>
      </c>
      <c r="H39" s="101">
        <f>G39/F39</f>
        <v>0.7862857142857143</v>
      </c>
    </row>
    <row r="40" spans="1:8" ht="15" hidden="1">
      <c r="A40" s="13"/>
      <c r="B40" s="28"/>
      <c r="C40" s="28"/>
      <c r="D40" s="34"/>
      <c r="E40" s="48"/>
      <c r="F40" s="103"/>
      <c r="G40" s="103"/>
      <c r="H40" s="101" t="e">
        <f t="shared" si="0"/>
        <v>#DIV/0!</v>
      </c>
    </row>
    <row r="41" spans="1:8" ht="15" hidden="1">
      <c r="A41" s="13"/>
      <c r="B41" s="28"/>
      <c r="C41" s="28"/>
      <c r="D41" s="34"/>
      <c r="E41" s="48"/>
      <c r="F41" s="103"/>
      <c r="G41" s="103"/>
      <c r="H41" s="101" t="e">
        <f t="shared" si="0"/>
        <v>#DIV/0!</v>
      </c>
    </row>
    <row r="42" spans="1:8" ht="15.75">
      <c r="A42" s="17" t="s">
        <v>42</v>
      </c>
      <c r="B42" s="25" t="s">
        <v>56</v>
      </c>
      <c r="C42" s="26"/>
      <c r="D42" s="56"/>
      <c r="E42" s="26"/>
      <c r="F42" s="100">
        <f>F51+F52</f>
        <v>25630</v>
      </c>
      <c r="G42" s="100">
        <f>G51+G52</f>
        <v>25280.7</v>
      </c>
      <c r="H42" s="101">
        <f t="shared" si="0"/>
        <v>0.9863714397190793</v>
      </c>
    </row>
    <row r="43" spans="1:8" ht="15" hidden="1">
      <c r="A43" s="18" t="s">
        <v>43</v>
      </c>
      <c r="B43" s="27" t="s">
        <v>56</v>
      </c>
      <c r="C43" s="27" t="s">
        <v>59</v>
      </c>
      <c r="D43" s="27"/>
      <c r="E43" s="27"/>
      <c r="F43" s="102"/>
      <c r="G43" s="102"/>
      <c r="H43" s="101" t="e">
        <f t="shared" si="0"/>
        <v>#DIV/0!</v>
      </c>
    </row>
    <row r="44" spans="1:8" ht="15" hidden="1">
      <c r="A44" s="19" t="s">
        <v>44</v>
      </c>
      <c r="B44" s="28" t="s">
        <v>56</v>
      </c>
      <c r="C44" s="28" t="s">
        <v>59</v>
      </c>
      <c r="D44" s="28">
        <v>3030000</v>
      </c>
      <c r="E44" s="28"/>
      <c r="F44" s="103"/>
      <c r="G44" s="103"/>
      <c r="H44" s="101" t="e">
        <f t="shared" si="0"/>
        <v>#DIV/0!</v>
      </c>
    </row>
    <row r="45" spans="1:8" ht="30" hidden="1">
      <c r="A45" s="19" t="s">
        <v>45</v>
      </c>
      <c r="B45" s="28" t="s">
        <v>56</v>
      </c>
      <c r="C45" s="28" t="s">
        <v>59</v>
      </c>
      <c r="D45" s="28">
        <v>3030200</v>
      </c>
      <c r="E45" s="28" t="s">
        <v>60</v>
      </c>
      <c r="F45" s="103"/>
      <c r="G45" s="103"/>
      <c r="H45" s="101" t="e">
        <f t="shared" si="0"/>
        <v>#DIV/0!</v>
      </c>
    </row>
    <row r="46" spans="1:8" s="54" customFormat="1" ht="15" hidden="1">
      <c r="A46" s="13"/>
      <c r="B46" s="28"/>
      <c r="C46" s="28"/>
      <c r="D46" s="34"/>
      <c r="E46" s="27"/>
      <c r="F46" s="104"/>
      <c r="G46" s="103"/>
      <c r="H46" s="101" t="e">
        <f t="shared" si="0"/>
        <v>#DIV/0!</v>
      </c>
    </row>
    <row r="47" spans="1:8" s="54" customFormat="1" ht="15" hidden="1">
      <c r="A47" s="13"/>
      <c r="B47" s="28"/>
      <c r="C47" s="28"/>
      <c r="D47" s="34"/>
      <c r="E47" s="57"/>
      <c r="F47" s="104"/>
      <c r="G47" s="103"/>
      <c r="H47" s="101" t="e">
        <f t="shared" si="0"/>
        <v>#DIV/0!</v>
      </c>
    </row>
    <row r="48" spans="1:8" s="54" customFormat="1" ht="15" hidden="1">
      <c r="A48" s="13"/>
      <c r="B48" s="28"/>
      <c r="C48" s="28"/>
      <c r="D48" s="34"/>
      <c r="E48" s="57"/>
      <c r="F48" s="104"/>
      <c r="G48" s="103"/>
      <c r="H48" s="101" t="e">
        <f t="shared" si="0"/>
        <v>#DIV/0!</v>
      </c>
    </row>
    <row r="49" spans="1:8" s="54" customFormat="1" ht="15" hidden="1">
      <c r="A49" s="13"/>
      <c r="B49" s="28"/>
      <c r="C49" s="28"/>
      <c r="D49" s="34"/>
      <c r="E49" s="57"/>
      <c r="F49" s="104"/>
      <c r="G49" s="103"/>
      <c r="H49" s="101" t="e">
        <f t="shared" si="0"/>
        <v>#DIV/0!</v>
      </c>
    </row>
    <row r="50" spans="1:8" s="54" customFormat="1" ht="15" hidden="1">
      <c r="A50" s="13"/>
      <c r="B50" s="28"/>
      <c r="C50" s="28"/>
      <c r="D50" s="34"/>
      <c r="E50" s="27"/>
      <c r="F50" s="104"/>
      <c r="G50" s="103"/>
      <c r="H50" s="101" t="e">
        <f t="shared" si="0"/>
        <v>#DIV/0!</v>
      </c>
    </row>
    <row r="51" spans="1:8" s="53" customFormat="1" ht="22.5" customHeight="1">
      <c r="A51" s="14" t="s">
        <v>106</v>
      </c>
      <c r="B51" s="27" t="s">
        <v>56</v>
      </c>
      <c r="C51" s="27" t="s">
        <v>73</v>
      </c>
      <c r="D51" s="81"/>
      <c r="E51" s="81"/>
      <c r="F51" s="105">
        <v>21730</v>
      </c>
      <c r="G51" s="102">
        <v>21710.2</v>
      </c>
      <c r="H51" s="101">
        <f t="shared" si="0"/>
        <v>0.9990888173032674</v>
      </c>
    </row>
    <row r="52" spans="1:8" s="54" customFormat="1" ht="28.5">
      <c r="A52" s="14" t="s">
        <v>75</v>
      </c>
      <c r="B52" s="27" t="s">
        <v>56</v>
      </c>
      <c r="C52" s="27" t="s">
        <v>76</v>
      </c>
      <c r="D52" s="33"/>
      <c r="E52" s="33"/>
      <c r="F52" s="105">
        <v>3900</v>
      </c>
      <c r="G52" s="102">
        <v>3570.5</v>
      </c>
      <c r="H52" s="101">
        <f t="shared" si="0"/>
        <v>0.9155128205128205</v>
      </c>
    </row>
    <row r="53" spans="1:8" ht="16.5" customHeight="1">
      <c r="A53" s="17" t="s">
        <v>46</v>
      </c>
      <c r="B53" s="25" t="s">
        <v>61</v>
      </c>
      <c r="C53" s="26"/>
      <c r="D53" s="56"/>
      <c r="E53" s="56"/>
      <c r="F53" s="100">
        <f>F54+F57+F58</f>
        <v>54372</v>
      </c>
      <c r="G53" s="100">
        <f>G54+G57+G58</f>
        <v>53088.899999999994</v>
      </c>
      <c r="H53" s="101">
        <f t="shared" si="0"/>
        <v>0.97640145663209</v>
      </c>
    </row>
    <row r="54" spans="1:8" ht="0" customHeight="1" hidden="1">
      <c r="A54" s="20" t="s">
        <v>47</v>
      </c>
      <c r="B54" s="27" t="s">
        <v>61</v>
      </c>
      <c r="C54" s="27" t="s">
        <v>52</v>
      </c>
      <c r="D54" s="27"/>
      <c r="E54" s="27"/>
      <c r="F54" s="102">
        <v>0</v>
      </c>
      <c r="G54" s="102">
        <v>0</v>
      </c>
      <c r="H54" s="101">
        <v>0</v>
      </c>
    </row>
    <row r="55" spans="1:8" ht="15" hidden="1">
      <c r="A55" s="19"/>
      <c r="B55" s="28"/>
      <c r="C55" s="28"/>
      <c r="D55" s="28"/>
      <c r="E55" s="28"/>
      <c r="F55" s="103"/>
      <c r="G55" s="103"/>
      <c r="H55" s="101" t="e">
        <f t="shared" si="0"/>
        <v>#DIV/0!</v>
      </c>
    </row>
    <row r="56" spans="1:8" ht="15" hidden="1">
      <c r="A56" s="19"/>
      <c r="B56" s="28"/>
      <c r="C56" s="28"/>
      <c r="D56" s="28"/>
      <c r="E56" s="28"/>
      <c r="F56" s="103"/>
      <c r="G56" s="103"/>
      <c r="H56" s="101" t="e">
        <f t="shared" si="0"/>
        <v>#DIV/0!</v>
      </c>
    </row>
    <row r="57" spans="1:8" ht="15">
      <c r="A57" s="14" t="s">
        <v>77</v>
      </c>
      <c r="B57" s="27" t="s">
        <v>61</v>
      </c>
      <c r="C57" s="27" t="s">
        <v>53</v>
      </c>
      <c r="D57" s="55"/>
      <c r="E57" s="28"/>
      <c r="F57" s="102">
        <v>18222</v>
      </c>
      <c r="G57" s="102">
        <v>17863.7</v>
      </c>
      <c r="H57" s="101">
        <f t="shared" si="0"/>
        <v>0.9803369553287236</v>
      </c>
    </row>
    <row r="58" spans="1:9" ht="15.75">
      <c r="A58" s="20" t="s">
        <v>48</v>
      </c>
      <c r="B58" s="27" t="s">
        <v>61</v>
      </c>
      <c r="C58" s="27" t="s">
        <v>54</v>
      </c>
      <c r="D58" s="58"/>
      <c r="E58" s="27"/>
      <c r="F58" s="102">
        <v>36150</v>
      </c>
      <c r="G58" s="102">
        <v>35225.2</v>
      </c>
      <c r="H58" s="101">
        <f t="shared" si="0"/>
        <v>0.974417704011065</v>
      </c>
      <c r="I58" s="65"/>
    </row>
    <row r="59" spans="1:8" s="63" customFormat="1" ht="18" customHeight="1">
      <c r="A59" s="11" t="s">
        <v>90</v>
      </c>
      <c r="B59" s="27" t="s">
        <v>62</v>
      </c>
      <c r="C59" s="27"/>
      <c r="D59" s="58"/>
      <c r="E59" s="58"/>
      <c r="F59" s="102">
        <f>F60</f>
        <v>880</v>
      </c>
      <c r="G59" s="102">
        <f>G60</f>
        <v>752.8</v>
      </c>
      <c r="H59" s="101">
        <f t="shared" si="0"/>
        <v>0.8554545454545454</v>
      </c>
    </row>
    <row r="60" spans="1:8" s="54" customFormat="1" ht="29.25" customHeight="1">
      <c r="A60" s="14" t="s">
        <v>91</v>
      </c>
      <c r="B60" s="27" t="s">
        <v>62</v>
      </c>
      <c r="C60" s="27" t="s">
        <v>62</v>
      </c>
      <c r="D60" s="27"/>
      <c r="E60" s="58"/>
      <c r="F60" s="102">
        <v>880</v>
      </c>
      <c r="G60" s="102">
        <v>752.8</v>
      </c>
      <c r="H60" s="101">
        <f t="shared" si="0"/>
        <v>0.8554545454545454</v>
      </c>
    </row>
    <row r="61" spans="1:8" s="54" customFormat="1" ht="22.5" customHeight="1" hidden="1">
      <c r="A61" s="11" t="s">
        <v>113</v>
      </c>
      <c r="B61" s="27" t="s">
        <v>59</v>
      </c>
      <c r="C61" s="27"/>
      <c r="D61" s="58"/>
      <c r="E61" s="58"/>
      <c r="F61" s="102"/>
      <c r="G61" s="102"/>
      <c r="H61" s="101" t="e">
        <f>G61/F61</f>
        <v>#DIV/0!</v>
      </c>
    </row>
    <row r="62" spans="1:8" ht="15.75">
      <c r="A62" s="17" t="s">
        <v>49</v>
      </c>
      <c r="B62" s="25">
        <v>10</v>
      </c>
      <c r="C62" s="26"/>
      <c r="D62" s="56"/>
      <c r="E62" s="56"/>
      <c r="F62" s="100">
        <f>F64+F63</f>
        <v>4300</v>
      </c>
      <c r="G62" s="100">
        <f>SUM(G63:G64)</f>
        <v>3996.3</v>
      </c>
      <c r="H62" s="101">
        <f t="shared" si="0"/>
        <v>0.9293720930232559</v>
      </c>
    </row>
    <row r="63" spans="1:8" ht="15">
      <c r="A63" s="18" t="s">
        <v>110</v>
      </c>
      <c r="B63" s="27">
        <v>10</v>
      </c>
      <c r="C63" s="27" t="s">
        <v>52</v>
      </c>
      <c r="D63" s="27"/>
      <c r="E63" s="27"/>
      <c r="F63" s="102">
        <v>313.3</v>
      </c>
      <c r="G63" s="102">
        <v>267.5</v>
      </c>
      <c r="H63" s="101">
        <f>G63/F63</f>
        <v>0.8538142355569741</v>
      </c>
    </row>
    <row r="64" spans="1:8" ht="15.75" customHeight="1">
      <c r="A64" s="18" t="s">
        <v>50</v>
      </c>
      <c r="B64" s="27">
        <v>10</v>
      </c>
      <c r="C64" s="27" t="s">
        <v>54</v>
      </c>
      <c r="D64" s="27"/>
      <c r="E64" s="27"/>
      <c r="F64" s="102">
        <v>3986.7</v>
      </c>
      <c r="G64" s="102">
        <v>3728.8</v>
      </c>
      <c r="H64" s="101">
        <f t="shared" si="0"/>
        <v>0.9353099054355734</v>
      </c>
    </row>
    <row r="65" spans="1:8" ht="15" hidden="1">
      <c r="A65" s="49"/>
      <c r="B65" s="28"/>
      <c r="C65" s="28"/>
      <c r="D65" s="28"/>
      <c r="E65" s="28"/>
      <c r="F65" s="103"/>
      <c r="G65" s="103"/>
      <c r="H65" s="101" t="e">
        <f t="shared" si="0"/>
        <v>#DIV/0!</v>
      </c>
    </row>
    <row r="66" spans="1:8" ht="15" hidden="1">
      <c r="A66" s="19"/>
      <c r="B66" s="48"/>
      <c r="C66" s="28"/>
      <c r="D66" s="28"/>
      <c r="E66" s="28"/>
      <c r="F66" s="103"/>
      <c r="G66" s="103"/>
      <c r="H66" s="101" t="e">
        <f t="shared" si="0"/>
        <v>#DIV/0!</v>
      </c>
    </row>
    <row r="67" spans="1:8" ht="15" hidden="1">
      <c r="A67" s="50"/>
      <c r="B67" s="28"/>
      <c r="C67" s="28"/>
      <c r="D67" s="28"/>
      <c r="E67" s="28"/>
      <c r="F67" s="103"/>
      <c r="G67" s="103"/>
      <c r="H67" s="101" t="e">
        <f t="shared" si="0"/>
        <v>#DIV/0!</v>
      </c>
    </row>
    <row r="68" spans="1:8" ht="15" hidden="1">
      <c r="A68" s="19"/>
      <c r="B68" s="28"/>
      <c r="C68" s="28"/>
      <c r="D68" s="28"/>
      <c r="E68" s="28"/>
      <c r="F68" s="103"/>
      <c r="G68" s="103"/>
      <c r="H68" s="101" t="e">
        <f t="shared" si="0"/>
        <v>#DIV/0!</v>
      </c>
    </row>
    <row r="69" spans="1:8" ht="15" hidden="1">
      <c r="A69" s="61"/>
      <c r="B69" s="48"/>
      <c r="C69" s="28"/>
      <c r="D69" s="28"/>
      <c r="E69" s="28"/>
      <c r="F69" s="103"/>
      <c r="G69" s="103"/>
      <c r="H69" s="101" t="e">
        <f t="shared" si="0"/>
        <v>#DIV/0!</v>
      </c>
    </row>
    <row r="70" spans="1:8" ht="15" hidden="1">
      <c r="A70" s="19"/>
      <c r="B70" s="48"/>
      <c r="C70" s="28"/>
      <c r="D70" s="28"/>
      <c r="E70" s="28"/>
      <c r="F70" s="103"/>
      <c r="G70" s="103"/>
      <c r="H70" s="101" t="e">
        <f t="shared" si="0"/>
        <v>#DIV/0!</v>
      </c>
    </row>
    <row r="71" spans="1:8" ht="15" hidden="1">
      <c r="A71" s="18"/>
      <c r="B71" s="27"/>
      <c r="C71" s="27"/>
      <c r="D71" s="27"/>
      <c r="E71" s="27"/>
      <c r="F71" s="102"/>
      <c r="G71" s="102"/>
      <c r="H71" s="101" t="e">
        <f t="shared" si="0"/>
        <v>#DIV/0!</v>
      </c>
    </row>
    <row r="72" spans="1:8" ht="15" hidden="1">
      <c r="A72" s="19"/>
      <c r="B72" s="48"/>
      <c r="C72" s="28"/>
      <c r="D72" s="28"/>
      <c r="E72" s="28"/>
      <c r="F72" s="103"/>
      <c r="G72" s="103"/>
      <c r="H72" s="101" t="e">
        <f t="shared" si="0"/>
        <v>#DIV/0!</v>
      </c>
    </row>
    <row r="73" spans="1:8" ht="15" hidden="1">
      <c r="A73" s="19"/>
      <c r="B73" s="48"/>
      <c r="C73" s="28"/>
      <c r="D73" s="28"/>
      <c r="E73" s="28"/>
      <c r="F73" s="103"/>
      <c r="G73" s="103"/>
      <c r="H73" s="101" t="e">
        <f t="shared" si="0"/>
        <v>#DIV/0!</v>
      </c>
    </row>
    <row r="74" spans="1:8" ht="15" hidden="1">
      <c r="A74" s="19"/>
      <c r="B74" s="48"/>
      <c r="C74" s="28"/>
      <c r="D74" s="28"/>
      <c r="E74" s="28"/>
      <c r="F74" s="103"/>
      <c r="G74" s="103"/>
      <c r="H74" s="101" t="e">
        <f aca="true" t="shared" si="1" ref="H74:H96">G74/F74</f>
        <v>#DIV/0!</v>
      </c>
    </row>
    <row r="75" spans="1:8" ht="15" hidden="1">
      <c r="A75" s="13"/>
      <c r="B75" s="48"/>
      <c r="C75" s="28"/>
      <c r="D75" s="28"/>
      <c r="E75" s="28"/>
      <c r="F75" s="103"/>
      <c r="G75" s="103"/>
      <c r="H75" s="101" t="e">
        <f t="shared" si="1"/>
        <v>#DIV/0!</v>
      </c>
    </row>
    <row r="76" spans="1:8" ht="15" hidden="1">
      <c r="A76" s="13"/>
      <c r="B76" s="48"/>
      <c r="C76" s="28"/>
      <c r="D76" s="28"/>
      <c r="E76" s="28"/>
      <c r="F76" s="103"/>
      <c r="G76" s="103"/>
      <c r="H76" s="101" t="e">
        <f t="shared" si="1"/>
        <v>#DIV/0!</v>
      </c>
    </row>
    <row r="77" spans="1:8" ht="15" hidden="1">
      <c r="A77" s="13"/>
      <c r="B77" s="48"/>
      <c r="C77" s="28"/>
      <c r="D77" s="28"/>
      <c r="E77" s="28"/>
      <c r="F77" s="103"/>
      <c r="G77" s="103"/>
      <c r="H77" s="101" t="e">
        <f t="shared" si="1"/>
        <v>#DIV/0!</v>
      </c>
    </row>
    <row r="78" spans="1:8" ht="15" hidden="1">
      <c r="A78" s="13"/>
      <c r="B78" s="48"/>
      <c r="C78" s="28"/>
      <c r="D78" s="28"/>
      <c r="E78" s="28"/>
      <c r="F78" s="103"/>
      <c r="G78" s="103"/>
      <c r="H78" s="101" t="e">
        <f t="shared" si="1"/>
        <v>#DIV/0!</v>
      </c>
    </row>
    <row r="79" spans="1:8" ht="15" hidden="1">
      <c r="A79" s="13"/>
      <c r="B79" s="48"/>
      <c r="C79" s="28"/>
      <c r="D79" s="28"/>
      <c r="E79" s="28"/>
      <c r="F79" s="103"/>
      <c r="G79" s="103"/>
      <c r="H79" s="101" t="e">
        <f t="shared" si="1"/>
        <v>#DIV/0!</v>
      </c>
    </row>
    <row r="80" spans="1:8" ht="15" hidden="1">
      <c r="A80" s="13"/>
      <c r="B80" s="48"/>
      <c r="C80" s="28"/>
      <c r="D80" s="28"/>
      <c r="E80" s="28"/>
      <c r="F80" s="103"/>
      <c r="G80" s="103"/>
      <c r="H80" s="101" t="e">
        <f t="shared" si="1"/>
        <v>#DIV/0!</v>
      </c>
    </row>
    <row r="81" spans="1:8" ht="15" hidden="1">
      <c r="A81" s="13"/>
      <c r="B81" s="48"/>
      <c r="C81" s="28"/>
      <c r="D81" s="28"/>
      <c r="E81" s="28"/>
      <c r="F81" s="103"/>
      <c r="G81" s="103"/>
      <c r="H81" s="101" t="e">
        <f t="shared" si="1"/>
        <v>#DIV/0!</v>
      </c>
    </row>
    <row r="82" spans="1:8" ht="15" hidden="1">
      <c r="A82" s="13"/>
      <c r="B82" s="48"/>
      <c r="C82" s="28"/>
      <c r="D82" s="28"/>
      <c r="E82" s="28"/>
      <c r="F82" s="103"/>
      <c r="G82" s="103"/>
      <c r="H82" s="101" t="e">
        <f t="shared" si="1"/>
        <v>#DIV/0!</v>
      </c>
    </row>
    <row r="83" spans="1:8" ht="15" hidden="1">
      <c r="A83" s="13"/>
      <c r="B83" s="48"/>
      <c r="C83" s="28"/>
      <c r="D83" s="28"/>
      <c r="E83" s="28"/>
      <c r="F83" s="103"/>
      <c r="G83" s="103"/>
      <c r="H83" s="101" t="e">
        <f t="shared" si="1"/>
        <v>#DIV/0!</v>
      </c>
    </row>
    <row r="84" spans="1:8" ht="15" hidden="1">
      <c r="A84" s="13"/>
      <c r="B84" s="48"/>
      <c r="C84" s="28"/>
      <c r="D84" s="28"/>
      <c r="E84" s="28"/>
      <c r="F84" s="103"/>
      <c r="G84" s="103"/>
      <c r="H84" s="101" t="e">
        <f t="shared" si="1"/>
        <v>#DIV/0!</v>
      </c>
    </row>
    <row r="85" spans="1:8" ht="15" hidden="1">
      <c r="A85" s="13"/>
      <c r="B85" s="48"/>
      <c r="C85" s="28"/>
      <c r="D85" s="28"/>
      <c r="E85" s="28"/>
      <c r="F85" s="103"/>
      <c r="G85" s="103"/>
      <c r="H85" s="101" t="e">
        <f t="shared" si="1"/>
        <v>#DIV/0!</v>
      </c>
    </row>
    <row r="86" spans="1:8" ht="15" hidden="1">
      <c r="A86" s="13"/>
      <c r="B86" s="48"/>
      <c r="C86" s="28"/>
      <c r="D86" s="28"/>
      <c r="E86" s="28"/>
      <c r="F86" s="103"/>
      <c r="G86" s="103"/>
      <c r="H86" s="101" t="e">
        <f t="shared" si="1"/>
        <v>#DIV/0!</v>
      </c>
    </row>
    <row r="87" spans="1:8" ht="15" hidden="1">
      <c r="A87" s="13"/>
      <c r="B87" s="48"/>
      <c r="C87" s="28"/>
      <c r="D87" s="28"/>
      <c r="E87" s="28"/>
      <c r="F87" s="103"/>
      <c r="G87" s="103"/>
      <c r="H87" s="101" t="e">
        <f t="shared" si="1"/>
        <v>#DIV/0!</v>
      </c>
    </row>
    <row r="88" spans="1:8" ht="15" hidden="1">
      <c r="A88" s="13"/>
      <c r="B88" s="48"/>
      <c r="C88" s="28"/>
      <c r="D88" s="28"/>
      <c r="E88" s="28"/>
      <c r="F88" s="103"/>
      <c r="G88" s="103"/>
      <c r="H88" s="101" t="e">
        <f t="shared" si="1"/>
        <v>#DIV/0!</v>
      </c>
    </row>
    <row r="89" spans="1:8" ht="15" hidden="1">
      <c r="A89" s="13"/>
      <c r="B89" s="48"/>
      <c r="C89" s="28"/>
      <c r="D89" s="28"/>
      <c r="E89" s="28"/>
      <c r="F89" s="103"/>
      <c r="G89" s="103"/>
      <c r="H89" s="101" t="e">
        <f t="shared" si="1"/>
        <v>#DIV/0!</v>
      </c>
    </row>
    <row r="90" spans="1:8" ht="15" hidden="1">
      <c r="A90" s="13"/>
      <c r="B90" s="48"/>
      <c r="C90" s="28"/>
      <c r="D90" s="28"/>
      <c r="E90" s="28"/>
      <c r="F90" s="103"/>
      <c r="G90" s="103"/>
      <c r="H90" s="101" t="e">
        <f t="shared" si="1"/>
        <v>#DIV/0!</v>
      </c>
    </row>
    <row r="91" spans="1:8" ht="15" hidden="1">
      <c r="A91" s="13"/>
      <c r="B91" s="48"/>
      <c r="C91" s="28"/>
      <c r="D91" s="28"/>
      <c r="E91" s="28"/>
      <c r="F91" s="103"/>
      <c r="G91" s="103"/>
      <c r="H91" s="101" t="e">
        <f t="shared" si="1"/>
        <v>#DIV/0!</v>
      </c>
    </row>
    <row r="92" spans="1:8" ht="15" hidden="1">
      <c r="A92" s="13"/>
      <c r="B92" s="48"/>
      <c r="C92" s="28"/>
      <c r="D92" s="28"/>
      <c r="E92" s="28"/>
      <c r="F92" s="103"/>
      <c r="G92" s="103"/>
      <c r="H92" s="101" t="e">
        <f t="shared" si="1"/>
        <v>#DIV/0!</v>
      </c>
    </row>
    <row r="93" spans="1:8" ht="15" hidden="1">
      <c r="A93" s="13"/>
      <c r="B93" s="48"/>
      <c r="C93" s="28"/>
      <c r="D93" s="28"/>
      <c r="E93" s="28"/>
      <c r="F93" s="103"/>
      <c r="G93" s="103"/>
      <c r="H93" s="101" t="e">
        <f t="shared" si="1"/>
        <v>#DIV/0!</v>
      </c>
    </row>
    <row r="94" spans="1:8" ht="15" hidden="1">
      <c r="A94" s="13"/>
      <c r="B94" s="48"/>
      <c r="C94" s="28"/>
      <c r="D94" s="28"/>
      <c r="E94" s="28"/>
      <c r="F94" s="103"/>
      <c r="G94" s="103"/>
      <c r="H94" s="101" t="e">
        <f t="shared" si="1"/>
        <v>#DIV/0!</v>
      </c>
    </row>
    <row r="95" spans="1:8" ht="15" hidden="1">
      <c r="A95" s="13"/>
      <c r="B95" s="48"/>
      <c r="C95" s="28"/>
      <c r="D95" s="28"/>
      <c r="E95" s="28"/>
      <c r="F95" s="103"/>
      <c r="G95" s="103"/>
      <c r="H95" s="101" t="e">
        <f t="shared" si="1"/>
        <v>#DIV/0!</v>
      </c>
    </row>
    <row r="96" spans="1:8" ht="15" hidden="1">
      <c r="A96" s="13"/>
      <c r="B96" s="48"/>
      <c r="C96" s="28"/>
      <c r="D96" s="28"/>
      <c r="E96" s="28"/>
      <c r="F96" s="103"/>
      <c r="G96" s="103"/>
      <c r="H96" s="101" t="e">
        <f t="shared" si="1"/>
        <v>#DIV/0!</v>
      </c>
    </row>
    <row r="97" spans="1:8" ht="16.5">
      <c r="A97" s="21" t="s">
        <v>51</v>
      </c>
      <c r="B97" s="28"/>
      <c r="C97" s="28"/>
      <c r="D97" s="28"/>
      <c r="E97" s="28"/>
      <c r="F97" s="102">
        <f>F13+F18+F27+F30+F31+F38+F42+F53+F59+F62+F61</f>
        <v>152204.5</v>
      </c>
      <c r="G97" s="102">
        <f>G13+G18+G27+G30+G31+G38+G42+G53+G59+G62</f>
        <v>148019.3</v>
      </c>
      <c r="H97" s="106">
        <f>G97/F97</f>
        <v>0.9725027840832563</v>
      </c>
    </row>
    <row r="98" spans="6:7" ht="12.75">
      <c r="F98" s="66"/>
      <c r="G98" s="65"/>
    </row>
    <row r="101" ht="15" customHeight="1"/>
  </sheetData>
  <sheetProtection/>
  <mergeCells count="2">
    <mergeCell ref="A6:H6"/>
    <mergeCell ref="F4:H4"/>
  </mergeCells>
  <printOptions/>
  <pageMargins left="0.3937007874015748" right="0.1968503937007874" top="0.3937007874015748" bottom="0.3937007874015748" header="0.11811023622047245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2.75"/>
  <cols>
    <col min="1" max="1" width="24.125" style="30" customWidth="1"/>
    <col min="2" max="2" width="42.375" style="31" customWidth="1"/>
    <col min="3" max="3" width="17.625" style="31" customWidth="1"/>
    <col min="4" max="4" width="16.875" style="31" customWidth="1"/>
  </cols>
  <sheetData>
    <row r="1" ht="15.75">
      <c r="C1" s="76" t="s">
        <v>118</v>
      </c>
    </row>
    <row r="2" ht="15.75">
      <c r="C2" s="76" t="s">
        <v>117</v>
      </c>
    </row>
    <row r="3" ht="15.75">
      <c r="C3" s="76" t="s">
        <v>94</v>
      </c>
    </row>
    <row r="4" spans="3:5" ht="15">
      <c r="C4" s="108" t="s">
        <v>134</v>
      </c>
      <c r="D4" s="109"/>
      <c r="E4" s="109"/>
    </row>
    <row r="5" ht="27" customHeight="1"/>
    <row r="6" spans="1:4" ht="32.25" customHeight="1">
      <c r="A6" s="107" t="s">
        <v>129</v>
      </c>
      <c r="B6" s="107"/>
      <c r="C6" s="107"/>
      <c r="D6" s="107"/>
    </row>
    <row r="7" spans="1:4" ht="15">
      <c r="A7" s="35"/>
      <c r="D7" s="7" t="s">
        <v>1</v>
      </c>
    </row>
    <row r="8" spans="1:4" s="32" customFormat="1" ht="31.5">
      <c r="A8" s="9" t="s">
        <v>63</v>
      </c>
      <c r="B8" s="9" t="s">
        <v>64</v>
      </c>
      <c r="C8" s="29" t="s">
        <v>130</v>
      </c>
      <c r="D8" s="22" t="s">
        <v>131</v>
      </c>
    </row>
    <row r="9" spans="1:4" ht="14.25">
      <c r="A9" s="36"/>
      <c r="B9" s="18" t="s">
        <v>96</v>
      </c>
      <c r="C9" s="77">
        <v>-32745.5</v>
      </c>
      <c r="D9" s="79">
        <v>16067.7</v>
      </c>
    </row>
    <row r="10" spans="1:4" ht="29.25" customHeight="1">
      <c r="A10" s="36"/>
      <c r="B10" s="18" t="s">
        <v>65</v>
      </c>
      <c r="C10" s="77"/>
      <c r="D10" s="79"/>
    </row>
    <row r="11" spans="1:4" ht="28.5">
      <c r="A11" s="37" t="s">
        <v>66</v>
      </c>
      <c r="B11" s="14" t="s">
        <v>67</v>
      </c>
      <c r="C11" s="77">
        <v>82994.5</v>
      </c>
      <c r="D11" s="59"/>
    </row>
    <row r="12" spans="1:4" ht="15" hidden="1">
      <c r="A12" s="36"/>
      <c r="B12" s="13"/>
      <c r="C12" s="34"/>
      <c r="D12" s="34"/>
    </row>
    <row r="13" spans="1:4" ht="15" hidden="1">
      <c r="A13" s="36"/>
      <c r="B13" s="13"/>
      <c r="C13" s="34"/>
      <c r="D13" s="34"/>
    </row>
  </sheetData>
  <sheetProtection/>
  <mergeCells count="2">
    <mergeCell ref="A6:D6"/>
    <mergeCell ref="C4:E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Plaskina</dc:creator>
  <cp:keywords/>
  <dc:description/>
  <cp:lastModifiedBy>Александр</cp:lastModifiedBy>
  <cp:lastPrinted>2015-02-26T13:10:12Z</cp:lastPrinted>
  <dcterms:created xsi:type="dcterms:W3CDTF">2009-04-06T11:26:23Z</dcterms:created>
  <dcterms:modified xsi:type="dcterms:W3CDTF">2015-03-12T04:52:26Z</dcterms:modified>
  <cp:category/>
  <cp:version/>
  <cp:contentType/>
  <cp:contentStatus/>
</cp:coreProperties>
</file>